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 firstSheet="9" activeTab="11"/>
  </bookViews>
  <sheets>
    <sheet name="RS-B 2,2 à 5-5(PRO 1 NK)" sheetId="4" r:id="rId1"/>
    <sheet name="RS-B 7,5 à 11 (PRO 1 NK)" sheetId="5" r:id="rId2"/>
    <sheet name="RS-C 3-5,5 (NK40)" sheetId="7" r:id="rId3"/>
    <sheet name="RS 3 à 1-11 (NK40)" sheetId="1" r:id="rId4"/>
    <sheet name="RS-TOP 3 à 7,5 (NK40)" sheetId="8" r:id="rId5"/>
    <sheet name="RS (RSF) 11 à 15(NK 60)" sheetId="2" r:id="rId6"/>
    <sheet name="RS(RSF)PRO 3 à 5,5(PRO1NK)" sheetId="3" r:id="rId7"/>
    <sheet name="RS-(RSF)7,5 à 11 ( PRO 2 NK)" sheetId="9" r:id="rId8"/>
    <sheet name="RS(RSF)PRO 2-30 à 55 (PRO 9 NK)" sheetId="6" r:id="rId9"/>
    <sheet name="RS-(RSF) 55 à 75 (NK 200)" sheetId="10" r:id="rId10"/>
    <sheet name="RS-(RSF) 18 à 1-30 (NK100)" sheetId="11" r:id="rId11"/>
    <sheet name="RS-(RSF)2-30 à 45 (NK160)" sheetId="12" r:id="rId12"/>
  </sheets>
  <calcPr calcId="124519"/>
</workbook>
</file>

<file path=xl/calcChain.xml><?xml version="1.0" encoding="utf-8"?>
<calcChain xmlns="http://schemas.openxmlformats.org/spreadsheetml/2006/main">
  <c r="D32" i="12"/>
  <c r="F32"/>
  <c r="S12"/>
  <c r="T12"/>
  <c r="U12"/>
  <c r="V12"/>
  <c r="U17"/>
  <c r="R17"/>
  <c r="S17"/>
  <c r="X17"/>
  <c r="Q17"/>
  <c r="P17"/>
  <c r="O17"/>
  <c r="P14"/>
  <c r="Q14" s="1"/>
  <c r="R14" s="1"/>
  <c r="S14" s="1"/>
  <c r="T14" s="1"/>
  <c r="U14" s="1"/>
  <c r="V14" s="1"/>
  <c r="W14" s="1"/>
  <c r="X14" s="1"/>
  <c r="P15"/>
  <c r="Q15" s="1"/>
  <c r="R15" s="1"/>
  <c r="S15" s="1"/>
  <c r="T15" s="1"/>
  <c r="U15" s="1"/>
  <c r="V15" s="1"/>
  <c r="W15" s="1"/>
  <c r="X15" s="1"/>
  <c r="O14"/>
  <c r="O15"/>
  <c r="P16"/>
  <c r="Q16" s="1"/>
  <c r="R16" s="1"/>
  <c r="S16" s="1"/>
  <c r="T16" s="1"/>
  <c r="U16" s="1"/>
  <c r="V16" s="1"/>
  <c r="W16" s="1"/>
  <c r="X16" s="1"/>
  <c r="O16"/>
  <c r="N16"/>
  <c r="M14"/>
  <c r="N14" s="1"/>
  <c r="M15"/>
  <c r="N15" s="1"/>
  <c r="M16"/>
  <c r="X8"/>
  <c r="V8"/>
  <c r="X4"/>
  <c r="W4"/>
  <c r="V4"/>
  <c r="U4"/>
  <c r="X7"/>
  <c r="W7"/>
  <c r="V7"/>
  <c r="U7"/>
  <c r="U8"/>
  <c r="W8"/>
  <c r="U6"/>
  <c r="V6"/>
  <c r="W6"/>
  <c r="X6"/>
  <c r="U13"/>
  <c r="V13"/>
  <c r="W13"/>
  <c r="X13"/>
  <c r="U5"/>
  <c r="V5"/>
  <c r="W5"/>
  <c r="X5"/>
  <c r="E28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M4"/>
  <c r="N4" s="1"/>
  <c r="D18" i="11"/>
  <c r="J13"/>
  <c r="P13" s="1"/>
  <c r="I13"/>
  <c r="I12"/>
  <c r="J12" s="1"/>
  <c r="P12" s="1"/>
  <c r="I11"/>
  <c r="J11" s="1"/>
  <c r="P11" s="1"/>
  <c r="J10"/>
  <c r="P10" s="1"/>
  <c r="I10"/>
  <c r="I9"/>
  <c r="J9" s="1"/>
  <c r="P9" s="1"/>
  <c r="J8"/>
  <c r="P8" s="1"/>
  <c r="I8"/>
  <c r="I7"/>
  <c r="J7" s="1"/>
  <c r="P7" s="1"/>
  <c r="J6"/>
  <c r="P6" s="1"/>
  <c r="I6"/>
  <c r="I5"/>
  <c r="J5" s="1"/>
  <c r="P5" s="1"/>
  <c r="N4"/>
  <c r="J4"/>
  <c r="O4" s="1"/>
  <c r="I4"/>
  <c r="V17" i="12" l="1"/>
  <c r="T17"/>
  <c r="W12"/>
  <c r="W17" s="1"/>
  <c r="T4"/>
  <c r="R4"/>
  <c r="P4"/>
  <c r="S4"/>
  <c r="Q4"/>
  <c r="O4"/>
  <c r="T6"/>
  <c r="R6"/>
  <c r="P6"/>
  <c r="S6"/>
  <c r="Q6"/>
  <c r="O6"/>
  <c r="T8"/>
  <c r="R8"/>
  <c r="P8"/>
  <c r="S8"/>
  <c r="Q8"/>
  <c r="O8"/>
  <c r="T10"/>
  <c r="R10"/>
  <c r="P10"/>
  <c r="S10"/>
  <c r="Q10"/>
  <c r="O10"/>
  <c r="R12"/>
  <c r="P12"/>
  <c r="Q12"/>
  <c r="O12"/>
  <c r="T5"/>
  <c r="R5"/>
  <c r="P5"/>
  <c r="S5"/>
  <c r="Q5"/>
  <c r="O5"/>
  <c r="T7"/>
  <c r="R7"/>
  <c r="P7"/>
  <c r="S7"/>
  <c r="Q7"/>
  <c r="O7"/>
  <c r="T9"/>
  <c r="R9"/>
  <c r="P9"/>
  <c r="S9"/>
  <c r="Q9"/>
  <c r="O9"/>
  <c r="T11"/>
  <c r="R11"/>
  <c r="P11"/>
  <c r="S11"/>
  <c r="Q11"/>
  <c r="O11"/>
  <c r="T13"/>
  <c r="R13"/>
  <c r="P13"/>
  <c r="S13"/>
  <c r="Q13"/>
  <c r="O13"/>
  <c r="L4" i="11"/>
  <c r="P4"/>
  <c r="P14" s="1"/>
  <c r="L5"/>
  <c r="N5"/>
  <c r="L6"/>
  <c r="K4"/>
  <c r="M4"/>
  <c r="K5"/>
  <c r="M5"/>
  <c r="O5"/>
  <c r="K6"/>
  <c r="M6"/>
  <c r="O6"/>
  <c r="K7"/>
  <c r="M7"/>
  <c r="O7"/>
  <c r="K8"/>
  <c r="M8"/>
  <c r="O8"/>
  <c r="K9"/>
  <c r="M9"/>
  <c r="O9"/>
  <c r="K10"/>
  <c r="M10"/>
  <c r="O10"/>
  <c r="K11"/>
  <c r="M11"/>
  <c r="O11"/>
  <c r="K12"/>
  <c r="M12"/>
  <c r="O12"/>
  <c r="K13"/>
  <c r="M13"/>
  <c r="O13"/>
  <c r="N6"/>
  <c r="L7"/>
  <c r="N7"/>
  <c r="L8"/>
  <c r="N8"/>
  <c r="L9"/>
  <c r="N9"/>
  <c r="L10"/>
  <c r="N10"/>
  <c r="L11"/>
  <c r="N11"/>
  <c r="L12"/>
  <c r="N12"/>
  <c r="L13"/>
  <c r="N13"/>
  <c r="D17" i="10"/>
  <c r="J13"/>
  <c r="P13" s="1"/>
  <c r="I13"/>
  <c r="J12"/>
  <c r="P12" s="1"/>
  <c r="I12"/>
  <c r="J11"/>
  <c r="P11" s="1"/>
  <c r="I11"/>
  <c r="J10"/>
  <c r="P10" s="1"/>
  <c r="I10"/>
  <c r="J9"/>
  <c r="P9" s="1"/>
  <c r="I9"/>
  <c r="J8"/>
  <c r="P8" s="1"/>
  <c r="I8"/>
  <c r="J7"/>
  <c r="P7" s="1"/>
  <c r="I7"/>
  <c r="I6"/>
  <c r="J6" s="1"/>
  <c r="P6" s="1"/>
  <c r="J5"/>
  <c r="P5" s="1"/>
  <c r="I5"/>
  <c r="J4"/>
  <c r="P4" s="1"/>
  <c r="I4"/>
  <c r="D17" i="9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C21" i="7"/>
  <c r="C21" i="8"/>
  <c r="D17"/>
  <c r="J13"/>
  <c r="O13" s="1"/>
  <c r="I13"/>
  <c r="J12"/>
  <c r="O12" s="1"/>
  <c r="I12"/>
  <c r="J11"/>
  <c r="O11" s="1"/>
  <c r="I11"/>
  <c r="J10"/>
  <c r="O10" s="1"/>
  <c r="I10"/>
  <c r="J9"/>
  <c r="O9" s="1"/>
  <c r="I9"/>
  <c r="J8"/>
  <c r="O8" s="1"/>
  <c r="I8"/>
  <c r="J7"/>
  <c r="O7" s="1"/>
  <c r="I7"/>
  <c r="J6"/>
  <c r="O6" s="1"/>
  <c r="I6"/>
  <c r="J5"/>
  <c r="O5" s="1"/>
  <c r="I5"/>
  <c r="J4"/>
  <c r="O4" s="1"/>
  <c r="O14" s="1"/>
  <c r="I4"/>
  <c r="D17" i="7"/>
  <c r="J13"/>
  <c r="O13" s="1"/>
  <c r="I13"/>
  <c r="J12"/>
  <c r="O12" s="1"/>
  <c r="I12"/>
  <c r="I11"/>
  <c r="J11" s="1"/>
  <c r="O11" s="1"/>
  <c r="J10"/>
  <c r="O10" s="1"/>
  <c r="I10"/>
  <c r="I9"/>
  <c r="J9" s="1"/>
  <c r="O9" s="1"/>
  <c r="J8"/>
  <c r="O8" s="1"/>
  <c r="I8"/>
  <c r="I7"/>
  <c r="J7" s="1"/>
  <c r="O7" s="1"/>
  <c r="I6"/>
  <c r="J6" s="1"/>
  <c r="O6" s="1"/>
  <c r="J5"/>
  <c r="O5" s="1"/>
  <c r="I5"/>
  <c r="J4"/>
  <c r="O4" s="1"/>
  <c r="I4"/>
  <c r="D17" i="6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P9" i="5"/>
  <c r="P10"/>
  <c r="P11"/>
  <c r="P12"/>
  <c r="O9"/>
  <c r="O10"/>
  <c r="O11"/>
  <c r="O12"/>
  <c r="N9"/>
  <c r="N10"/>
  <c r="N11"/>
  <c r="N12"/>
  <c r="M8"/>
  <c r="M9"/>
  <c r="M10"/>
  <c r="M11"/>
  <c r="M12"/>
  <c r="L8"/>
  <c r="L9"/>
  <c r="L10"/>
  <c r="L11"/>
  <c r="L12"/>
  <c r="K8"/>
  <c r="K9"/>
  <c r="K10"/>
  <c r="K11"/>
  <c r="K12"/>
  <c r="D17"/>
  <c r="J13"/>
  <c r="P13" s="1"/>
  <c r="I13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D17" i="4"/>
  <c r="I13"/>
  <c r="J13" s="1"/>
  <c r="J12"/>
  <c r="P12" s="1"/>
  <c r="I12"/>
  <c r="J11"/>
  <c r="O11" s="1"/>
  <c r="I11"/>
  <c r="J10"/>
  <c r="O10" s="1"/>
  <c r="I10"/>
  <c r="J9"/>
  <c r="O9" s="1"/>
  <c r="I9"/>
  <c r="J8"/>
  <c r="O8" s="1"/>
  <c r="I8"/>
  <c r="J7"/>
  <c r="O7" s="1"/>
  <c r="I7"/>
  <c r="J6"/>
  <c r="O6" s="1"/>
  <c r="I6"/>
  <c r="J5"/>
  <c r="O5" s="1"/>
  <c r="I5"/>
  <c r="J4"/>
  <c r="O4" s="1"/>
  <c r="I4"/>
  <c r="N14" i="3"/>
  <c r="O14"/>
  <c r="D17"/>
  <c r="I13"/>
  <c r="J13" s="1"/>
  <c r="J12"/>
  <c r="P12" s="1"/>
  <c r="I12"/>
  <c r="I11"/>
  <c r="J11" s="1"/>
  <c r="O11" s="1"/>
  <c r="I10"/>
  <c r="J10" s="1"/>
  <c r="O10" s="1"/>
  <c r="I9"/>
  <c r="J9" s="1"/>
  <c r="O9" s="1"/>
  <c r="J8"/>
  <c r="O8" s="1"/>
  <c r="I8"/>
  <c r="I7"/>
  <c r="J7" s="1"/>
  <c r="O7" s="1"/>
  <c r="I6"/>
  <c r="J6" s="1"/>
  <c r="O6" s="1"/>
  <c r="I5"/>
  <c r="J5" s="1"/>
  <c r="O5" s="1"/>
  <c r="J4"/>
  <c r="O4" s="1"/>
  <c r="I4"/>
  <c r="D17" i="2"/>
  <c r="I13"/>
  <c r="J13" s="1"/>
  <c r="J12"/>
  <c r="P12" s="1"/>
  <c r="I12"/>
  <c r="J11"/>
  <c r="O11" s="1"/>
  <c r="I11"/>
  <c r="J10"/>
  <c r="O10" s="1"/>
  <c r="I10"/>
  <c r="J9"/>
  <c r="O9" s="1"/>
  <c r="I9"/>
  <c r="J8"/>
  <c r="O8" s="1"/>
  <c r="I8"/>
  <c r="J7"/>
  <c r="O7" s="1"/>
  <c r="I7"/>
  <c r="J6"/>
  <c r="O6" s="1"/>
  <c r="I6"/>
  <c r="J5"/>
  <c r="O5" s="1"/>
  <c r="I5"/>
  <c r="J4"/>
  <c r="O4" s="1"/>
  <c r="I4"/>
  <c r="I12" i="1"/>
  <c r="J12" s="1"/>
  <c r="P12" s="1"/>
  <c r="I11"/>
  <c r="J11" s="1"/>
  <c r="O11" s="1"/>
  <c r="I10"/>
  <c r="J10" s="1"/>
  <c r="D17"/>
  <c r="I5"/>
  <c r="J5" s="1"/>
  <c r="I6"/>
  <c r="J6" s="1"/>
  <c r="I7"/>
  <c r="J7" s="1"/>
  <c r="I8"/>
  <c r="J8" s="1"/>
  <c r="O8" s="1"/>
  <c r="I9"/>
  <c r="J9" s="1"/>
  <c r="L9" s="1"/>
  <c r="I13"/>
  <c r="J13" s="1"/>
  <c r="I4"/>
  <c r="J4" s="1"/>
  <c r="N4" s="1"/>
  <c r="X19" i="12" l="1"/>
  <c r="Q20"/>
  <c r="O14" i="11"/>
  <c r="N14"/>
  <c r="M14"/>
  <c r="L14"/>
  <c r="K14"/>
  <c r="P14" i="10"/>
  <c r="K4"/>
  <c r="M4"/>
  <c r="O4"/>
  <c r="K5"/>
  <c r="M5"/>
  <c r="O5"/>
  <c r="K6"/>
  <c r="M6"/>
  <c r="O6"/>
  <c r="K7"/>
  <c r="M7"/>
  <c r="O7"/>
  <c r="K8"/>
  <c r="M8"/>
  <c r="O8"/>
  <c r="K9"/>
  <c r="M9"/>
  <c r="O9"/>
  <c r="K10"/>
  <c r="M10"/>
  <c r="O10"/>
  <c r="K11"/>
  <c r="M11"/>
  <c r="O11"/>
  <c r="K12"/>
  <c r="M12"/>
  <c r="O12"/>
  <c r="K13"/>
  <c r="M13"/>
  <c r="O13"/>
  <c r="L4"/>
  <c r="N4"/>
  <c r="L5"/>
  <c r="N5"/>
  <c r="L6"/>
  <c r="N6"/>
  <c r="L7"/>
  <c r="N7"/>
  <c r="L8"/>
  <c r="N8"/>
  <c r="L9"/>
  <c r="N9"/>
  <c r="L10"/>
  <c r="N10"/>
  <c r="L11"/>
  <c r="N11"/>
  <c r="L12"/>
  <c r="N12"/>
  <c r="L13"/>
  <c r="N13"/>
  <c r="P12" i="9"/>
  <c r="N12"/>
  <c r="L12"/>
  <c r="O12"/>
  <c r="M12"/>
  <c r="K12"/>
  <c r="P4"/>
  <c r="N4"/>
  <c r="L4"/>
  <c r="O4"/>
  <c r="M4"/>
  <c r="K4"/>
  <c r="P6"/>
  <c r="N6"/>
  <c r="L6"/>
  <c r="O6"/>
  <c r="M6"/>
  <c r="K6"/>
  <c r="P8"/>
  <c r="N8"/>
  <c r="L8"/>
  <c r="O8"/>
  <c r="M8"/>
  <c r="K8"/>
  <c r="P10"/>
  <c r="N10"/>
  <c r="L10"/>
  <c r="O10"/>
  <c r="M10"/>
  <c r="K10"/>
  <c r="P5"/>
  <c r="N5"/>
  <c r="L5"/>
  <c r="O5"/>
  <c r="M5"/>
  <c r="K5"/>
  <c r="P7"/>
  <c r="N7"/>
  <c r="L7"/>
  <c r="O7"/>
  <c r="M7"/>
  <c r="K7"/>
  <c r="P9"/>
  <c r="N9"/>
  <c r="L9"/>
  <c r="O9"/>
  <c r="M9"/>
  <c r="K9"/>
  <c r="P11"/>
  <c r="N11"/>
  <c r="L11"/>
  <c r="O11"/>
  <c r="M11"/>
  <c r="K11"/>
  <c r="P13"/>
  <c r="N13"/>
  <c r="L13"/>
  <c r="O13"/>
  <c r="M13"/>
  <c r="K13"/>
  <c r="L4" i="8"/>
  <c r="N4"/>
  <c r="P4"/>
  <c r="L5"/>
  <c r="N5"/>
  <c r="P5"/>
  <c r="L6"/>
  <c r="N6"/>
  <c r="P6"/>
  <c r="L7"/>
  <c r="N7"/>
  <c r="P7"/>
  <c r="L8"/>
  <c r="N8"/>
  <c r="P8"/>
  <c r="L9"/>
  <c r="N9"/>
  <c r="P9"/>
  <c r="L10"/>
  <c r="N10"/>
  <c r="P10"/>
  <c r="L11"/>
  <c r="N11"/>
  <c r="P11"/>
  <c r="L12"/>
  <c r="N12"/>
  <c r="P12"/>
  <c r="L13"/>
  <c r="N13"/>
  <c r="P13"/>
  <c r="K4"/>
  <c r="M4"/>
  <c r="K5"/>
  <c r="M5"/>
  <c r="K6"/>
  <c r="M6"/>
  <c r="K7"/>
  <c r="M7"/>
  <c r="K8"/>
  <c r="M8"/>
  <c r="K9"/>
  <c r="M9"/>
  <c r="K10"/>
  <c r="M10"/>
  <c r="K11"/>
  <c r="M11"/>
  <c r="K12"/>
  <c r="M12"/>
  <c r="K13"/>
  <c r="M13"/>
  <c r="O14" i="7"/>
  <c r="L4"/>
  <c r="N4"/>
  <c r="P4"/>
  <c r="L5"/>
  <c r="N5"/>
  <c r="P5"/>
  <c r="L6"/>
  <c r="N6"/>
  <c r="P6"/>
  <c r="L7"/>
  <c r="N7"/>
  <c r="P7"/>
  <c r="L8"/>
  <c r="N8"/>
  <c r="P8"/>
  <c r="L9"/>
  <c r="N9"/>
  <c r="P9"/>
  <c r="L10"/>
  <c r="N10"/>
  <c r="P10"/>
  <c r="L11"/>
  <c r="N11"/>
  <c r="P11"/>
  <c r="L12"/>
  <c r="N12"/>
  <c r="P12"/>
  <c r="L13"/>
  <c r="N13"/>
  <c r="P13"/>
  <c r="K4"/>
  <c r="M4"/>
  <c r="K5"/>
  <c r="M5"/>
  <c r="K6"/>
  <c r="M6"/>
  <c r="K7"/>
  <c r="M7"/>
  <c r="K8"/>
  <c r="M8"/>
  <c r="K9"/>
  <c r="M9"/>
  <c r="K10"/>
  <c r="M10"/>
  <c r="K11"/>
  <c r="M11"/>
  <c r="K12"/>
  <c r="M12"/>
  <c r="K13"/>
  <c r="M13"/>
  <c r="P4" i="6"/>
  <c r="N4"/>
  <c r="L4"/>
  <c r="O4"/>
  <c r="M4"/>
  <c r="K4"/>
  <c r="P6"/>
  <c r="N6"/>
  <c r="L6"/>
  <c r="O6"/>
  <c r="M6"/>
  <c r="K6"/>
  <c r="P8"/>
  <c r="N8"/>
  <c r="L8"/>
  <c r="O8"/>
  <c r="M8"/>
  <c r="K8"/>
  <c r="P10"/>
  <c r="N10"/>
  <c r="L10"/>
  <c r="O10"/>
  <c r="M10"/>
  <c r="K10"/>
  <c r="P12"/>
  <c r="N12"/>
  <c r="L12"/>
  <c r="O12"/>
  <c r="M12"/>
  <c r="K12"/>
  <c r="P5"/>
  <c r="N5"/>
  <c r="L5"/>
  <c r="O5"/>
  <c r="M5"/>
  <c r="K5"/>
  <c r="P7"/>
  <c r="N7"/>
  <c r="L7"/>
  <c r="O7"/>
  <c r="M7"/>
  <c r="K7"/>
  <c r="P9"/>
  <c r="N9"/>
  <c r="L9"/>
  <c r="O9"/>
  <c r="M9"/>
  <c r="K9"/>
  <c r="P11"/>
  <c r="N11"/>
  <c r="L11"/>
  <c r="O11"/>
  <c r="M11"/>
  <c r="K11"/>
  <c r="P13"/>
  <c r="N13"/>
  <c r="L13"/>
  <c r="O13"/>
  <c r="M13"/>
  <c r="K13"/>
  <c r="P5" i="5"/>
  <c r="N5"/>
  <c r="L5"/>
  <c r="O5"/>
  <c r="M5"/>
  <c r="K5"/>
  <c r="O7"/>
  <c r="P7"/>
  <c r="N7"/>
  <c r="L7"/>
  <c r="M7"/>
  <c r="K7"/>
  <c r="P4"/>
  <c r="N4"/>
  <c r="L4"/>
  <c r="O4"/>
  <c r="M4"/>
  <c r="K4"/>
  <c r="P6"/>
  <c r="N6"/>
  <c r="L6"/>
  <c r="O6"/>
  <c r="M6"/>
  <c r="K6"/>
  <c r="P8"/>
  <c r="N8"/>
  <c r="O8"/>
  <c r="K13"/>
  <c r="M13"/>
  <c r="O13"/>
  <c r="L13"/>
  <c r="N13"/>
  <c r="P13" i="4"/>
  <c r="N13"/>
  <c r="L13"/>
  <c r="O13"/>
  <c r="O14" s="1"/>
  <c r="M13"/>
  <c r="K13"/>
  <c r="L4"/>
  <c r="N4"/>
  <c r="P4"/>
  <c r="L5"/>
  <c r="N5"/>
  <c r="P5"/>
  <c r="L6"/>
  <c r="N6"/>
  <c r="P6"/>
  <c r="L7"/>
  <c r="N7"/>
  <c r="P7"/>
  <c r="L8"/>
  <c r="N8"/>
  <c r="P8"/>
  <c r="L9"/>
  <c r="N9"/>
  <c r="P9"/>
  <c r="L10"/>
  <c r="N10"/>
  <c r="P10"/>
  <c r="L11"/>
  <c r="N11"/>
  <c r="P11"/>
  <c r="L12"/>
  <c r="N12"/>
  <c r="K4"/>
  <c r="M4"/>
  <c r="K5"/>
  <c r="M5"/>
  <c r="K6"/>
  <c r="M6"/>
  <c r="K7"/>
  <c r="M7"/>
  <c r="K8"/>
  <c r="M8"/>
  <c r="K9"/>
  <c r="M9"/>
  <c r="K10"/>
  <c r="M10"/>
  <c r="K11"/>
  <c r="M11"/>
  <c r="K12"/>
  <c r="M12"/>
  <c r="P13" i="3"/>
  <c r="N13"/>
  <c r="L13"/>
  <c r="O13"/>
  <c r="M13"/>
  <c r="K13"/>
  <c r="L4"/>
  <c r="N4"/>
  <c r="P4"/>
  <c r="L5"/>
  <c r="N5"/>
  <c r="P5"/>
  <c r="L6"/>
  <c r="N6"/>
  <c r="P6"/>
  <c r="L7"/>
  <c r="N7"/>
  <c r="P7"/>
  <c r="L8"/>
  <c r="N8"/>
  <c r="P8"/>
  <c r="L9"/>
  <c r="N9"/>
  <c r="P9"/>
  <c r="L10"/>
  <c r="N10"/>
  <c r="P10"/>
  <c r="L11"/>
  <c r="N11"/>
  <c r="P11"/>
  <c r="L12"/>
  <c r="N12"/>
  <c r="K4"/>
  <c r="M4"/>
  <c r="K5"/>
  <c r="M5"/>
  <c r="K6"/>
  <c r="M6"/>
  <c r="K7"/>
  <c r="M7"/>
  <c r="K8"/>
  <c r="M8"/>
  <c r="K9"/>
  <c r="M9"/>
  <c r="K10"/>
  <c r="M10"/>
  <c r="K11"/>
  <c r="M11"/>
  <c r="K12"/>
  <c r="M12"/>
  <c r="P13" i="2"/>
  <c r="N13"/>
  <c r="L13"/>
  <c r="O13"/>
  <c r="O14" s="1"/>
  <c r="M13"/>
  <c r="K13"/>
  <c r="L4"/>
  <c r="N4"/>
  <c r="P4"/>
  <c r="L5"/>
  <c r="N5"/>
  <c r="P5"/>
  <c r="L6"/>
  <c r="N6"/>
  <c r="P6"/>
  <c r="L7"/>
  <c r="N7"/>
  <c r="P7"/>
  <c r="L8"/>
  <c r="N8"/>
  <c r="P8"/>
  <c r="L9"/>
  <c r="N9"/>
  <c r="P9"/>
  <c r="L10"/>
  <c r="N10"/>
  <c r="P10"/>
  <c r="L11"/>
  <c r="N11"/>
  <c r="P11"/>
  <c r="L12"/>
  <c r="N12"/>
  <c r="K4"/>
  <c r="M4"/>
  <c r="K5"/>
  <c r="M5"/>
  <c r="K6"/>
  <c r="M6"/>
  <c r="K7"/>
  <c r="M7"/>
  <c r="K8"/>
  <c r="M8"/>
  <c r="K9"/>
  <c r="M9"/>
  <c r="K10"/>
  <c r="M10"/>
  <c r="K11"/>
  <c r="M11"/>
  <c r="K12"/>
  <c r="M12"/>
  <c r="M9" i="1"/>
  <c r="O9"/>
  <c r="K9"/>
  <c r="N9"/>
  <c r="N8"/>
  <c r="L12"/>
  <c r="N12"/>
  <c r="K12"/>
  <c r="M12"/>
  <c r="L11"/>
  <c r="N11"/>
  <c r="P11"/>
  <c r="K11"/>
  <c r="M11"/>
  <c r="L10"/>
  <c r="N10"/>
  <c r="O10"/>
  <c r="K10"/>
  <c r="M10"/>
  <c r="P10"/>
  <c r="P13"/>
  <c r="O13"/>
  <c r="M13"/>
  <c r="K13"/>
  <c r="N13"/>
  <c r="L13"/>
  <c r="P8"/>
  <c r="M8"/>
  <c r="K8"/>
  <c r="L8"/>
  <c r="P6"/>
  <c r="O6"/>
  <c r="M6"/>
  <c r="K6"/>
  <c r="N6"/>
  <c r="L6"/>
  <c r="P9"/>
  <c r="N7"/>
  <c r="L7"/>
  <c r="P7"/>
  <c r="O7"/>
  <c r="M7"/>
  <c r="K7"/>
  <c r="N5"/>
  <c r="L5"/>
  <c r="P5"/>
  <c r="O5"/>
  <c r="M5"/>
  <c r="K5"/>
  <c r="K4"/>
  <c r="M4"/>
  <c r="O4"/>
  <c r="P4"/>
  <c r="P14" s="1"/>
  <c r="L4"/>
  <c r="M17" i="11" l="1"/>
  <c r="T19" i="12"/>
  <c r="Q19"/>
  <c r="D30" s="1"/>
  <c r="Q21" s="1"/>
  <c r="P16" i="11"/>
  <c r="C22" s="1"/>
  <c r="M16"/>
  <c r="C20" s="1"/>
  <c r="M18" s="1"/>
  <c r="L14" i="10"/>
  <c r="O14"/>
  <c r="K14"/>
  <c r="N14"/>
  <c r="M14"/>
  <c r="M14" i="9"/>
  <c r="L14"/>
  <c r="P14"/>
  <c r="K14"/>
  <c r="O14"/>
  <c r="N14"/>
  <c r="K14" i="8"/>
  <c r="P14"/>
  <c r="L14"/>
  <c r="M14"/>
  <c r="N14"/>
  <c r="K14" i="7"/>
  <c r="P14"/>
  <c r="L14"/>
  <c r="M14"/>
  <c r="N14"/>
  <c r="M14" i="6"/>
  <c r="L14"/>
  <c r="P14"/>
  <c r="K14"/>
  <c r="O14"/>
  <c r="N14"/>
  <c r="M14" i="5"/>
  <c r="L14"/>
  <c r="P14"/>
  <c r="K14"/>
  <c r="O14"/>
  <c r="N14"/>
  <c r="M14" i="4"/>
  <c r="N14"/>
  <c r="K14"/>
  <c r="P14"/>
  <c r="L14"/>
  <c r="M14" i="3"/>
  <c r="K14"/>
  <c r="P14"/>
  <c r="L14"/>
  <c r="M14" i="2"/>
  <c r="N14"/>
  <c r="K14"/>
  <c r="P14"/>
  <c r="L14"/>
  <c r="O14" i="1"/>
  <c r="P16" i="10" l="1"/>
  <c r="C21" s="1"/>
  <c r="M16"/>
  <c r="C19" s="1"/>
  <c r="P16" i="9"/>
  <c r="C21" s="1"/>
  <c r="M16"/>
  <c r="C19" s="1"/>
  <c r="M16" i="8"/>
  <c r="C19" s="1"/>
  <c r="P16"/>
  <c r="M16" i="7"/>
  <c r="C19" s="1"/>
  <c r="P16"/>
  <c r="P16" i="6"/>
  <c r="C21" s="1"/>
  <c r="M16"/>
  <c r="C19" s="1"/>
  <c r="P16" i="5"/>
  <c r="C21" s="1"/>
  <c r="M16"/>
  <c r="C19" s="1"/>
  <c r="P16" i="4"/>
  <c r="C21" s="1"/>
  <c r="M16"/>
  <c r="C19" s="1"/>
  <c r="P16" i="3"/>
  <c r="C21" s="1"/>
  <c r="M16"/>
  <c r="C19" s="1"/>
  <c r="P16" i="2"/>
  <c r="C21" s="1"/>
  <c r="M16"/>
  <c r="C19" s="1"/>
  <c r="N14" i="1" l="1"/>
  <c r="M14"/>
  <c r="L14"/>
  <c r="K14"/>
  <c r="P16" l="1"/>
  <c r="C21" s="1"/>
  <c r="M16"/>
  <c r="C19" s="1"/>
</calcChain>
</file>

<file path=xl/sharedStrings.xml><?xml version="1.0" encoding="utf-8"?>
<sst xmlns="http://schemas.openxmlformats.org/spreadsheetml/2006/main" count="243" uniqueCount="33">
  <si>
    <t>huile</t>
  </si>
  <si>
    <t>Filtre a huile</t>
  </si>
  <si>
    <t>Filtre a air</t>
  </si>
  <si>
    <t>separateur</t>
  </si>
  <si>
    <t>courroies</t>
  </si>
  <si>
    <t>bulbe thermostatique</t>
  </si>
  <si>
    <t>main d'œuvre</t>
  </si>
  <si>
    <t>FORMULE:  S=100*((1.02^15)-1)/(1.02-1)</t>
  </si>
  <si>
    <t>% augmentation annuelle</t>
  </si>
  <si>
    <t>Nombre années</t>
  </si>
  <si>
    <t>prix par maintenance 2000/an-3 ans</t>
  </si>
  <si>
    <t>prix par maintenance 4000/an-3ans</t>
  </si>
  <si>
    <t>Kit bloc aspiration</t>
  </si>
  <si>
    <t>Kit VPM</t>
  </si>
  <si>
    <t>Electrovanne</t>
  </si>
  <si>
    <t>RENNER RS (RSF) 11 à 15(NK 60)</t>
  </si>
  <si>
    <t>Hausse 2018</t>
  </si>
  <si>
    <t>PT Ht 2018</t>
  </si>
  <si>
    <t>PT Ht2016</t>
  </si>
  <si>
    <t>RENNER RS (RSF)PRO 3 à 5-5(PRO 1 NK)</t>
  </si>
  <si>
    <t>RENNER RS-B 2,2 à 5-5(PRO 1 NK)</t>
  </si>
  <si>
    <t>RENNER RS-B 7,5 à 11 (PRO 2 NK)</t>
  </si>
  <si>
    <t>RENNER RS(RSF)PRO 2-30 à 55 (PRO 9 NK)</t>
  </si>
  <si>
    <t>RENNER RS-C 3-5,5 (NK40)</t>
  </si>
  <si>
    <t>RENNER RS-TOP 3 à 7,5 (NK40)</t>
  </si>
  <si>
    <t>RENNER RS-(RSF) 7,5 à 11 (PRO 2 NK)</t>
  </si>
  <si>
    <t>RENNER RS-(RSF) 55 à 75 (NK 200)</t>
  </si>
  <si>
    <t>RENNER RS-(RSF) 18 à 1-30 (NK100)</t>
  </si>
  <si>
    <t>RENNER RS-(RSF)2-30 à 45 (NK160)</t>
  </si>
  <si>
    <t>prix par maintenance 4000/an-5ans</t>
  </si>
  <si>
    <t>RF-V-0320 _1µ</t>
  </si>
  <si>
    <t>RF-V-0320 _0,01µ</t>
  </si>
  <si>
    <t>Owamat 12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</si>
</sst>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4" fontId="0" fillId="2" borderId="0" xfId="1" applyFont="1" applyFill="1"/>
    <xf numFmtId="0" fontId="0" fillId="3" borderId="0" xfId="0" applyFill="1"/>
    <xf numFmtId="0" fontId="0" fillId="5" borderId="0" xfId="0" applyFill="1"/>
    <xf numFmtId="0" fontId="0" fillId="6" borderId="0" xfId="0" applyFill="1"/>
    <xf numFmtId="2" fontId="0" fillId="6" borderId="0" xfId="0" applyNumberFormat="1" applyFill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44" fontId="0" fillId="0" borderId="0" xfId="1" applyFont="1"/>
    <xf numFmtId="0" fontId="0" fillId="7" borderId="0" xfId="0" applyFill="1" applyAlignment="1">
      <alignment horizontal="center"/>
    </xf>
    <xf numFmtId="44" fontId="0" fillId="7" borderId="0" xfId="1" applyFont="1" applyFill="1"/>
    <xf numFmtId="0" fontId="0" fillId="0" borderId="4" xfId="0" applyBorder="1"/>
    <xf numFmtId="0" fontId="0" fillId="3" borderId="4" xfId="0" applyFill="1" applyBorder="1"/>
    <xf numFmtId="0" fontId="0" fillId="7" borderId="4" xfId="0" applyFill="1" applyBorder="1" applyAlignment="1">
      <alignment horizontal="center"/>
    </xf>
    <xf numFmtId="0" fontId="0" fillId="4" borderId="4" xfId="0" applyFill="1" applyBorder="1"/>
    <xf numFmtId="44" fontId="0" fillId="7" borderId="4" xfId="1" applyFont="1" applyFill="1" applyBorder="1"/>
    <xf numFmtId="44" fontId="0" fillId="0" borderId="0" xfId="0" applyNumberFormat="1"/>
    <xf numFmtId="0" fontId="0" fillId="0" borderId="0" xfId="0" applyBorder="1"/>
    <xf numFmtId="0" fontId="0" fillId="3" borderId="5" xfId="0" applyFill="1" applyBorder="1"/>
    <xf numFmtId="0" fontId="0" fillId="0" borderId="5" xfId="0" applyFill="1" applyBorder="1"/>
    <xf numFmtId="2" fontId="0" fillId="4" borderId="4" xfId="0" applyNumberFormat="1" applyFill="1" applyBorder="1"/>
    <xf numFmtId="2" fontId="0" fillId="8" borderId="4" xfId="0" applyNumberFormat="1" applyFill="1" applyBorder="1"/>
    <xf numFmtId="2" fontId="0" fillId="0" borderId="0" xfId="0" applyNumberFormat="1"/>
    <xf numFmtId="2" fontId="0" fillId="8" borderId="0" xfId="1" applyNumberFormat="1" applyFont="1" applyFill="1"/>
    <xf numFmtId="2" fontId="0" fillId="0" borderId="0" xfId="1" applyNumberFormat="1" applyFont="1"/>
    <xf numFmtId="2" fontId="0" fillId="9" borderId="0" xfId="1" applyNumberFormat="1" applyFont="1" applyFill="1"/>
    <xf numFmtId="2" fontId="0" fillId="11" borderId="0" xfId="0" applyNumberFormat="1" applyFill="1"/>
    <xf numFmtId="2" fontId="0" fillId="10" borderId="0" xfId="0" applyNumberFormat="1" applyFill="1"/>
  </cellXfs>
  <cellStyles count="2">
    <cellStyle name="Monétaire" xfId="1" builtinId="4"/>
    <cellStyle name="Normal" xfId="0" builtinId="0"/>
  </cellStyles>
  <dxfs count="3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FFCC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D1" sqref="D1"/>
    </sheetView>
  </sheetViews>
  <sheetFormatPr baseColWidth="10" defaultRowHeight="15"/>
  <cols>
    <col min="1" max="1" width="16.7109375" customWidth="1"/>
  </cols>
  <sheetData>
    <row r="1" spans="1:16" ht="27" thickBot="1">
      <c r="D1" s="7" t="s">
        <v>20</v>
      </c>
      <c r="E1" s="8"/>
      <c r="F1" s="8"/>
      <c r="G1" s="8"/>
      <c r="H1" s="9"/>
    </row>
    <row r="3" spans="1:16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6" t="s">
        <v>18</v>
      </c>
      <c r="I3" s="14" t="s">
        <v>16</v>
      </c>
      <c r="J3" s="17" t="s">
        <v>17</v>
      </c>
      <c r="K3" s="15">
        <v>2000</v>
      </c>
      <c r="L3" s="15">
        <v>4000</v>
      </c>
      <c r="M3" s="15">
        <v>6000</v>
      </c>
      <c r="N3" s="15">
        <v>8000</v>
      </c>
      <c r="O3" s="15">
        <v>10000</v>
      </c>
      <c r="P3" s="15">
        <v>12000</v>
      </c>
    </row>
    <row r="4" spans="1:16">
      <c r="A4" s="14" t="s">
        <v>0</v>
      </c>
      <c r="B4" s="14">
        <v>5</v>
      </c>
      <c r="C4" s="14">
        <v>5</v>
      </c>
      <c r="D4" s="14">
        <v>5</v>
      </c>
      <c r="E4" s="14">
        <v>5</v>
      </c>
      <c r="F4" s="14">
        <v>5</v>
      </c>
      <c r="G4" s="14">
        <v>5</v>
      </c>
      <c r="H4" s="18">
        <v>6.6</v>
      </c>
      <c r="I4" s="14">
        <f t="shared" ref="I4:I13" si="0">H4*4.9/100</f>
        <v>0.32340000000000002</v>
      </c>
      <c r="J4" s="17">
        <f t="shared" ref="J4:J13" si="1">H4+I4</f>
        <v>6.9234</v>
      </c>
      <c r="K4" s="14">
        <f t="shared" ref="K4:K13" si="2">B4*J4</f>
        <v>34.616999999999997</v>
      </c>
      <c r="L4" s="14">
        <f t="shared" ref="L4:L13" si="3">C4*J4</f>
        <v>34.616999999999997</v>
      </c>
      <c r="M4" s="14">
        <f t="shared" ref="M4:M13" si="4">D4*J4</f>
        <v>34.616999999999997</v>
      </c>
      <c r="N4" s="14">
        <f>J4*F4</f>
        <v>34.616999999999997</v>
      </c>
      <c r="O4" s="14">
        <f>J4*G4</f>
        <v>34.616999999999997</v>
      </c>
      <c r="P4" s="14">
        <f t="shared" ref="P4:P13" si="5">J4*G4</f>
        <v>34.616999999999997</v>
      </c>
    </row>
    <row r="5" spans="1:16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8">
        <v>28</v>
      </c>
      <c r="I5" s="14">
        <f t="shared" si="0"/>
        <v>1.3720000000000001</v>
      </c>
      <c r="J5" s="17">
        <f t="shared" si="1"/>
        <v>29.372</v>
      </c>
      <c r="K5" s="14">
        <f t="shared" si="2"/>
        <v>29.372</v>
      </c>
      <c r="L5" s="14">
        <f t="shared" si="3"/>
        <v>29.372</v>
      </c>
      <c r="M5" s="14">
        <f t="shared" si="4"/>
        <v>29.372</v>
      </c>
      <c r="N5" s="14">
        <f>J5*F5</f>
        <v>29.372</v>
      </c>
      <c r="O5" s="14">
        <f>J5*G5</f>
        <v>29.372</v>
      </c>
      <c r="P5" s="14">
        <f t="shared" si="5"/>
        <v>29.372</v>
      </c>
    </row>
    <row r="6" spans="1:16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8">
        <v>12</v>
      </c>
      <c r="I6" s="14">
        <f t="shared" si="0"/>
        <v>0.58800000000000008</v>
      </c>
      <c r="J6" s="17">
        <f t="shared" si="1"/>
        <v>12.588000000000001</v>
      </c>
      <c r="K6" s="14">
        <f t="shared" si="2"/>
        <v>12.588000000000001</v>
      </c>
      <c r="L6" s="14">
        <f t="shared" si="3"/>
        <v>12.588000000000001</v>
      </c>
      <c r="M6" s="14">
        <f t="shared" si="4"/>
        <v>12.588000000000001</v>
      </c>
      <c r="N6" s="14">
        <f>J6*F6</f>
        <v>12.588000000000001</v>
      </c>
      <c r="O6" s="14">
        <f>J6*G6</f>
        <v>12.588000000000001</v>
      </c>
      <c r="P6" s="14">
        <f t="shared" si="5"/>
        <v>12.588000000000001</v>
      </c>
    </row>
    <row r="7" spans="1:16">
      <c r="A7" s="14" t="s">
        <v>3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8">
        <v>67</v>
      </c>
      <c r="I7" s="14">
        <f t="shared" si="0"/>
        <v>3.2829999999999999</v>
      </c>
      <c r="J7" s="17">
        <f t="shared" si="1"/>
        <v>70.283000000000001</v>
      </c>
      <c r="K7" s="14">
        <f t="shared" si="2"/>
        <v>70.283000000000001</v>
      </c>
      <c r="L7" s="14">
        <f t="shared" si="3"/>
        <v>70.283000000000001</v>
      </c>
      <c r="M7" s="14">
        <f t="shared" si="4"/>
        <v>70.283000000000001</v>
      </c>
      <c r="N7" s="14">
        <f>J7*F7</f>
        <v>70.283000000000001</v>
      </c>
      <c r="O7" s="14">
        <f>J7*G7</f>
        <v>70.283000000000001</v>
      </c>
      <c r="P7" s="14">
        <f t="shared" si="5"/>
        <v>70.283000000000001</v>
      </c>
    </row>
    <row r="8" spans="1:16">
      <c r="A8" s="14" t="s">
        <v>4</v>
      </c>
      <c r="B8" s="14"/>
      <c r="C8" s="14">
        <v>2</v>
      </c>
      <c r="D8" s="14">
        <v>0</v>
      </c>
      <c r="E8" s="14">
        <v>2</v>
      </c>
      <c r="F8" s="14"/>
      <c r="G8" s="14">
        <v>2</v>
      </c>
      <c r="H8" s="18">
        <v>35</v>
      </c>
      <c r="I8" s="14">
        <f t="shared" si="0"/>
        <v>1.7150000000000001</v>
      </c>
      <c r="J8" s="17">
        <f t="shared" si="1"/>
        <v>36.715000000000003</v>
      </c>
      <c r="K8" s="14">
        <f t="shared" si="2"/>
        <v>0</v>
      </c>
      <c r="L8" s="14">
        <f t="shared" si="3"/>
        <v>73.430000000000007</v>
      </c>
      <c r="M8" s="14">
        <f t="shared" si="4"/>
        <v>0</v>
      </c>
      <c r="N8" s="14">
        <f>E8*J8</f>
        <v>73.430000000000007</v>
      </c>
      <c r="O8" s="14">
        <f>J8*F8</f>
        <v>0</v>
      </c>
      <c r="P8" s="14">
        <f t="shared" si="5"/>
        <v>73.430000000000007</v>
      </c>
    </row>
    <row r="9" spans="1:16">
      <c r="A9" s="14" t="s">
        <v>5</v>
      </c>
      <c r="B9" s="14"/>
      <c r="C9" s="14"/>
      <c r="D9" s="14"/>
      <c r="E9" s="14">
        <v>1</v>
      </c>
      <c r="F9" s="14"/>
      <c r="G9" s="14"/>
      <c r="H9" s="18">
        <v>125</v>
      </c>
      <c r="I9" s="14">
        <f t="shared" si="0"/>
        <v>6.125</v>
      </c>
      <c r="J9" s="17">
        <f t="shared" si="1"/>
        <v>131.125</v>
      </c>
      <c r="K9" s="14">
        <f t="shared" si="2"/>
        <v>0</v>
      </c>
      <c r="L9" s="14">
        <f t="shared" si="3"/>
        <v>0</v>
      </c>
      <c r="M9" s="14">
        <f t="shared" si="4"/>
        <v>0</v>
      </c>
      <c r="N9" s="14">
        <f>J9*F9</f>
        <v>0</v>
      </c>
      <c r="O9" s="14">
        <f>J9*E9</f>
        <v>131.125</v>
      </c>
      <c r="P9" s="14">
        <f t="shared" si="5"/>
        <v>0</v>
      </c>
    </row>
    <row r="10" spans="1:16">
      <c r="A10" s="14" t="s">
        <v>12</v>
      </c>
      <c r="B10" s="14"/>
      <c r="C10" s="14"/>
      <c r="D10" s="14"/>
      <c r="E10" s="14">
        <v>1</v>
      </c>
      <c r="F10" s="14"/>
      <c r="G10" s="14"/>
      <c r="H10" s="18">
        <v>151</v>
      </c>
      <c r="I10" s="14">
        <f t="shared" si="0"/>
        <v>7.3990000000000009</v>
      </c>
      <c r="J10" s="17">
        <f t="shared" si="1"/>
        <v>158.399</v>
      </c>
      <c r="K10" s="14">
        <f t="shared" si="2"/>
        <v>0</v>
      </c>
      <c r="L10" s="14">
        <f t="shared" si="3"/>
        <v>0</v>
      </c>
      <c r="M10" s="14">
        <f t="shared" si="4"/>
        <v>0</v>
      </c>
      <c r="N10" s="14">
        <f>J10*F10</f>
        <v>0</v>
      </c>
      <c r="O10" s="14">
        <f>J10*E10</f>
        <v>158.399</v>
      </c>
      <c r="P10" s="14">
        <f t="shared" si="5"/>
        <v>0</v>
      </c>
    </row>
    <row r="11" spans="1:16">
      <c r="A11" s="14" t="s">
        <v>13</v>
      </c>
      <c r="B11" s="14"/>
      <c r="C11" s="14"/>
      <c r="D11" s="14"/>
      <c r="E11" s="14">
        <v>1</v>
      </c>
      <c r="F11" s="14"/>
      <c r="G11" s="14"/>
      <c r="H11" s="18">
        <v>148</v>
      </c>
      <c r="I11" s="14">
        <f t="shared" si="0"/>
        <v>7.2520000000000007</v>
      </c>
      <c r="J11" s="17">
        <f t="shared" si="1"/>
        <v>155.25200000000001</v>
      </c>
      <c r="K11" s="14">
        <f t="shared" si="2"/>
        <v>0</v>
      </c>
      <c r="L11" s="14">
        <f t="shared" si="3"/>
        <v>0</v>
      </c>
      <c r="M11" s="14">
        <f t="shared" si="4"/>
        <v>0</v>
      </c>
      <c r="N11" s="14">
        <f>J11*F11</f>
        <v>0</v>
      </c>
      <c r="O11" s="14">
        <f>J11*E11</f>
        <v>155.25200000000001</v>
      </c>
      <c r="P11" s="14">
        <f t="shared" si="5"/>
        <v>0</v>
      </c>
    </row>
    <row r="12" spans="1:16">
      <c r="A12" s="14" t="s">
        <v>14</v>
      </c>
      <c r="B12" s="14"/>
      <c r="C12" s="14"/>
      <c r="D12" s="14"/>
      <c r="E12" s="14"/>
      <c r="F12" s="14"/>
      <c r="G12" s="14">
        <v>1</v>
      </c>
      <c r="H12" s="18">
        <v>123</v>
      </c>
      <c r="I12" s="14">
        <f t="shared" si="0"/>
        <v>6.0270000000000001</v>
      </c>
      <c r="J12" s="17">
        <f t="shared" si="1"/>
        <v>129.02699999999999</v>
      </c>
      <c r="K12" s="14">
        <f t="shared" si="2"/>
        <v>0</v>
      </c>
      <c r="L12" s="14">
        <f t="shared" si="3"/>
        <v>0</v>
      </c>
      <c r="M12" s="14">
        <f t="shared" si="4"/>
        <v>0</v>
      </c>
      <c r="N12" s="14">
        <f>J12*F12</f>
        <v>0</v>
      </c>
      <c r="O12" s="14"/>
      <c r="P12" s="14">
        <f t="shared" si="5"/>
        <v>129.02699999999999</v>
      </c>
    </row>
    <row r="13" spans="1:16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8">
        <v>379</v>
      </c>
      <c r="I13" s="14">
        <f t="shared" si="0"/>
        <v>18.571000000000002</v>
      </c>
      <c r="J13" s="17">
        <f t="shared" si="1"/>
        <v>397.57100000000003</v>
      </c>
      <c r="K13" s="14">
        <f t="shared" si="2"/>
        <v>397.57100000000003</v>
      </c>
      <c r="L13" s="14">
        <f t="shared" si="3"/>
        <v>397.57100000000003</v>
      </c>
      <c r="M13" s="14">
        <f t="shared" si="4"/>
        <v>397.57100000000003</v>
      </c>
      <c r="N13" s="14">
        <f>J13*F13</f>
        <v>397.57100000000003</v>
      </c>
      <c r="O13" s="14">
        <f>J13*G13</f>
        <v>397.57100000000003</v>
      </c>
      <c r="P13" s="14">
        <f t="shared" si="5"/>
        <v>397.57100000000003</v>
      </c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ref="K14:P14" si="6">SUM(K4:K13)</f>
        <v>544.43100000000004</v>
      </c>
      <c r="L14" s="14">
        <f t="shared" si="6"/>
        <v>617.8610000000001</v>
      </c>
      <c r="M14" s="14">
        <f t="shared" si="6"/>
        <v>544.43100000000004</v>
      </c>
      <c r="N14" s="14">
        <f t="shared" si="6"/>
        <v>617.8610000000001</v>
      </c>
      <c r="O14" s="14">
        <f t="shared" si="6"/>
        <v>989.20699999999999</v>
      </c>
      <c r="P14" s="14">
        <f t="shared" si="6"/>
        <v>746.88800000000003</v>
      </c>
    </row>
    <row r="16" spans="1:16">
      <c r="A16" s="1" t="s">
        <v>7</v>
      </c>
      <c r="M16" s="11">
        <f>AVERAGE(K14:M14)</f>
        <v>568.90766666666673</v>
      </c>
      <c r="N16" s="11"/>
      <c r="O16" s="11"/>
      <c r="P16" s="11">
        <f>AVERAGE(K14:P14)</f>
        <v>676.77983333333339</v>
      </c>
    </row>
    <row r="17" spans="1:4">
      <c r="A17" t="s">
        <v>8</v>
      </c>
      <c r="C17" s="6">
        <v>3</v>
      </c>
      <c r="D17">
        <f>(C17/100)+1</f>
        <v>1.03</v>
      </c>
    </row>
    <row r="18" spans="1:4">
      <c r="A18" t="s">
        <v>9</v>
      </c>
      <c r="C18" s="5">
        <v>3</v>
      </c>
    </row>
    <row r="19" spans="1:4">
      <c r="A19" t="s">
        <v>10</v>
      </c>
      <c r="C19" s="2">
        <f>M16*((D17^C18)-1)/(D17-1)/C18</f>
        <v>586.14556896666625</v>
      </c>
    </row>
    <row r="20" spans="1:4">
      <c r="A20" t="s">
        <v>9</v>
      </c>
      <c r="C20" s="5">
        <v>6</v>
      </c>
    </row>
    <row r="21" spans="1:4">
      <c r="A21" t="s">
        <v>11</v>
      </c>
      <c r="C21" s="2">
        <f>P16*((D17^6)-1)/(D17-1)/C20</f>
        <v>729.6148939047057</v>
      </c>
    </row>
  </sheetData>
  <conditionalFormatting sqref="B3:G13">
    <cfRule type="cellIs" dxfId="34" priority="2" operator="greaterThan">
      <formula>0</formula>
    </cfRule>
  </conditionalFormatting>
  <conditionalFormatting sqref="K3:P13">
    <cfRule type="cellIs" dxfId="33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21" sqref="C21"/>
    </sheetView>
  </sheetViews>
  <sheetFormatPr baseColWidth="10" defaultRowHeight="15"/>
  <sheetData>
    <row r="1" spans="1:16" ht="27" thickBot="1">
      <c r="D1" s="7" t="s">
        <v>26</v>
      </c>
      <c r="E1" s="8"/>
      <c r="F1" s="8"/>
      <c r="G1" s="8"/>
      <c r="H1" s="9"/>
    </row>
    <row r="3" spans="1:16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6" t="s">
        <v>18</v>
      </c>
      <c r="I3" s="14" t="s">
        <v>16</v>
      </c>
      <c r="J3" s="17" t="s">
        <v>17</v>
      </c>
      <c r="K3" s="15">
        <v>2000</v>
      </c>
      <c r="L3" s="15">
        <v>4000</v>
      </c>
      <c r="M3" s="15">
        <v>6000</v>
      </c>
      <c r="N3" s="15">
        <v>8000</v>
      </c>
      <c r="O3" s="15">
        <v>10000</v>
      </c>
      <c r="P3" s="15">
        <v>12000</v>
      </c>
    </row>
    <row r="4" spans="1:16">
      <c r="A4" s="14" t="s">
        <v>0</v>
      </c>
      <c r="B4" s="14">
        <v>50</v>
      </c>
      <c r="C4" s="14">
        <v>50</v>
      </c>
      <c r="D4" s="14">
        <v>50</v>
      </c>
      <c r="E4" s="14">
        <v>50</v>
      </c>
      <c r="F4" s="14">
        <v>50</v>
      </c>
      <c r="G4" s="14">
        <v>50</v>
      </c>
      <c r="H4" s="18">
        <v>6.6</v>
      </c>
      <c r="I4" s="14">
        <f>H4*4.9/100</f>
        <v>0.32340000000000002</v>
      </c>
      <c r="J4" s="17">
        <f>H4+I4</f>
        <v>6.9234</v>
      </c>
      <c r="K4" s="14">
        <f>B4*J4</f>
        <v>346.17</v>
      </c>
      <c r="L4" s="14">
        <f>C4*J4</f>
        <v>346.17</v>
      </c>
      <c r="M4" s="14">
        <f>D4*J4</f>
        <v>346.17</v>
      </c>
      <c r="N4" s="14">
        <f>J4*F4</f>
        <v>346.17</v>
      </c>
      <c r="O4" s="14">
        <f>J4*G4</f>
        <v>346.17</v>
      </c>
      <c r="P4" s="14">
        <f>J4*G4</f>
        <v>346.17</v>
      </c>
    </row>
    <row r="5" spans="1:16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8">
        <v>97</v>
      </c>
      <c r="I5" s="14">
        <f>H5*4.9/100</f>
        <v>4.7530000000000001</v>
      </c>
      <c r="J5" s="17">
        <f>H5+I5</f>
        <v>101.753</v>
      </c>
      <c r="K5" s="14">
        <f>B5*J5</f>
        <v>101.753</v>
      </c>
      <c r="L5" s="14">
        <f>C5*J5</f>
        <v>101.753</v>
      </c>
      <c r="M5" s="14">
        <f>D5*J5</f>
        <v>101.753</v>
      </c>
      <c r="N5" s="14">
        <f>J5*F5</f>
        <v>101.753</v>
      </c>
      <c r="O5" s="14">
        <f>J5*G5</f>
        <v>101.753</v>
      </c>
      <c r="P5" s="14">
        <f>J5*G5</f>
        <v>101.753</v>
      </c>
    </row>
    <row r="6" spans="1:16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8">
        <v>36</v>
      </c>
      <c r="I6" s="14">
        <f>H6*4.9/100</f>
        <v>1.764</v>
      </c>
      <c r="J6" s="17">
        <f>H6+I6</f>
        <v>37.764000000000003</v>
      </c>
      <c r="K6" s="14">
        <f>B6*J6</f>
        <v>37.764000000000003</v>
      </c>
      <c r="L6" s="14">
        <f>C6*J6</f>
        <v>37.764000000000003</v>
      </c>
      <c r="M6" s="14">
        <f>D6*J6</f>
        <v>37.764000000000003</v>
      </c>
      <c r="N6" s="14">
        <f>J6*F6</f>
        <v>37.764000000000003</v>
      </c>
      <c r="O6" s="14">
        <f>J6*G6</f>
        <v>37.764000000000003</v>
      </c>
      <c r="P6" s="14">
        <f>J6*G6</f>
        <v>37.764000000000003</v>
      </c>
    </row>
    <row r="7" spans="1:16">
      <c r="A7" s="14" t="s">
        <v>3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8">
        <v>162</v>
      </c>
      <c r="I7" s="14">
        <f>H7*4.9/100</f>
        <v>7.9380000000000006</v>
      </c>
      <c r="J7" s="17">
        <f>H7+I7</f>
        <v>169.93799999999999</v>
      </c>
      <c r="K7" s="14">
        <f>B7*J7</f>
        <v>169.93799999999999</v>
      </c>
      <c r="L7" s="14">
        <f>C7*J7</f>
        <v>169.93799999999999</v>
      </c>
      <c r="M7" s="14">
        <f>D7*J7</f>
        <v>169.93799999999999</v>
      </c>
      <c r="N7" s="14">
        <f>J7*F7</f>
        <v>169.93799999999999</v>
      </c>
      <c r="O7" s="14">
        <f>J7*G7</f>
        <v>169.93799999999999</v>
      </c>
      <c r="P7" s="14">
        <f>J7*G7</f>
        <v>169.93799999999999</v>
      </c>
    </row>
    <row r="8" spans="1:16">
      <c r="A8" s="14" t="s">
        <v>4</v>
      </c>
      <c r="B8" s="14"/>
      <c r="C8" s="14">
        <v>5</v>
      </c>
      <c r="D8" s="14">
        <v>0</v>
      </c>
      <c r="E8" s="14">
        <v>5</v>
      </c>
      <c r="F8" s="14"/>
      <c r="G8" s="14">
        <v>5</v>
      </c>
      <c r="H8" s="18">
        <v>35</v>
      </c>
      <c r="I8" s="14">
        <f>H8*4.9/100</f>
        <v>1.7150000000000001</v>
      </c>
      <c r="J8" s="17">
        <f>H8+I8</f>
        <v>36.715000000000003</v>
      </c>
      <c r="K8" s="14">
        <f t="shared" ref="K8:K12" si="0">B8*J8</f>
        <v>0</v>
      </c>
      <c r="L8" s="14">
        <f t="shared" ref="L8:L12" si="1">C8*J8</f>
        <v>183.57500000000002</v>
      </c>
      <c r="M8" s="14">
        <f t="shared" ref="M8:M12" si="2">D8*J8</f>
        <v>0</v>
      </c>
      <c r="N8" s="14">
        <f>E8*J8</f>
        <v>183.57500000000002</v>
      </c>
      <c r="O8" s="14">
        <f>J8*F8</f>
        <v>0</v>
      </c>
      <c r="P8" s="14">
        <f>J8*G8</f>
        <v>183.57500000000002</v>
      </c>
    </row>
    <row r="9" spans="1:16">
      <c r="A9" s="14" t="s">
        <v>12</v>
      </c>
      <c r="B9" s="14"/>
      <c r="C9" s="14"/>
      <c r="D9" s="14"/>
      <c r="E9" s="14">
        <v>0</v>
      </c>
      <c r="F9" s="14"/>
      <c r="G9" s="14">
        <v>1</v>
      </c>
      <c r="H9" s="18">
        <v>151</v>
      </c>
      <c r="I9" s="14">
        <f>H12*4.9/100</f>
        <v>6.37</v>
      </c>
      <c r="J9" s="17">
        <f>H12+I9</f>
        <v>136.37</v>
      </c>
      <c r="K9" s="14">
        <f t="shared" si="0"/>
        <v>0</v>
      </c>
      <c r="L9" s="14">
        <f t="shared" si="1"/>
        <v>0</v>
      </c>
      <c r="M9" s="14">
        <f t="shared" si="2"/>
        <v>0</v>
      </c>
      <c r="N9" s="14">
        <f t="shared" ref="N9:N12" si="3">E9*J9</f>
        <v>0</v>
      </c>
      <c r="O9" s="14">
        <f t="shared" ref="O9:O12" si="4">J9*F9</f>
        <v>0</v>
      </c>
      <c r="P9" s="14">
        <f t="shared" ref="P9:P12" si="5">J9*G9</f>
        <v>136.37</v>
      </c>
    </row>
    <row r="10" spans="1:16">
      <c r="A10" s="14" t="s">
        <v>13</v>
      </c>
      <c r="B10" s="14"/>
      <c r="C10" s="14"/>
      <c r="D10" s="14"/>
      <c r="E10" s="14">
        <v>0</v>
      </c>
      <c r="F10" s="14"/>
      <c r="G10" s="14">
        <v>1</v>
      </c>
      <c r="H10" s="18">
        <v>148</v>
      </c>
      <c r="I10" s="14">
        <f>H9*4.9/100</f>
        <v>7.3990000000000009</v>
      </c>
      <c r="J10" s="17">
        <f>H9+I10</f>
        <v>158.399</v>
      </c>
      <c r="K10" s="14">
        <f t="shared" si="0"/>
        <v>0</v>
      </c>
      <c r="L10" s="14">
        <f t="shared" si="1"/>
        <v>0</v>
      </c>
      <c r="M10" s="14">
        <f t="shared" si="2"/>
        <v>0</v>
      </c>
      <c r="N10" s="14">
        <f t="shared" si="3"/>
        <v>0</v>
      </c>
      <c r="O10" s="14">
        <f t="shared" si="4"/>
        <v>0</v>
      </c>
      <c r="P10" s="14">
        <f t="shared" si="5"/>
        <v>158.399</v>
      </c>
    </row>
    <row r="11" spans="1:16">
      <c r="A11" s="14" t="s">
        <v>14</v>
      </c>
      <c r="B11" s="14"/>
      <c r="C11" s="14"/>
      <c r="D11" s="14"/>
      <c r="E11" s="14"/>
      <c r="F11" s="14"/>
      <c r="G11" s="14">
        <v>1</v>
      </c>
      <c r="H11" s="18">
        <v>123</v>
      </c>
      <c r="I11" s="14">
        <f>H10*4.9/100</f>
        <v>7.2520000000000007</v>
      </c>
      <c r="J11" s="17">
        <f>H10+I11</f>
        <v>155.25200000000001</v>
      </c>
      <c r="K11" s="14">
        <f t="shared" si="0"/>
        <v>0</v>
      </c>
      <c r="L11" s="14">
        <f t="shared" si="1"/>
        <v>0</v>
      </c>
      <c r="M11" s="14">
        <f t="shared" si="2"/>
        <v>0</v>
      </c>
      <c r="N11" s="14">
        <f t="shared" si="3"/>
        <v>0</v>
      </c>
      <c r="O11" s="14">
        <f t="shared" si="4"/>
        <v>0</v>
      </c>
      <c r="P11" s="14">
        <f t="shared" si="5"/>
        <v>155.25200000000001</v>
      </c>
    </row>
    <row r="12" spans="1:16">
      <c r="A12" s="14" t="s">
        <v>5</v>
      </c>
      <c r="B12" s="14"/>
      <c r="C12" s="14"/>
      <c r="D12" s="14"/>
      <c r="E12" s="14">
        <v>1</v>
      </c>
      <c r="F12" s="14"/>
      <c r="G12" s="14"/>
      <c r="H12" s="18">
        <v>130</v>
      </c>
      <c r="I12" s="14">
        <f>H11*4.9/100</f>
        <v>6.0270000000000001</v>
      </c>
      <c r="J12" s="17">
        <f>H11+I12</f>
        <v>129.02699999999999</v>
      </c>
      <c r="K12" s="14">
        <f t="shared" si="0"/>
        <v>0</v>
      </c>
      <c r="L12" s="14">
        <f t="shared" si="1"/>
        <v>0</v>
      </c>
      <c r="M12" s="14">
        <f t="shared" si="2"/>
        <v>0</v>
      </c>
      <c r="N12" s="14">
        <f t="shared" si="3"/>
        <v>129.02699999999999</v>
      </c>
      <c r="O12" s="14">
        <f t="shared" si="4"/>
        <v>0</v>
      </c>
      <c r="P12" s="14">
        <f t="shared" si="5"/>
        <v>0</v>
      </c>
    </row>
    <row r="13" spans="1:16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8">
        <v>410</v>
      </c>
      <c r="I13" s="14">
        <f>H13*4.9/100</f>
        <v>20.090000000000003</v>
      </c>
      <c r="J13" s="17">
        <f>H13+I13</f>
        <v>430.09000000000003</v>
      </c>
      <c r="K13" s="14">
        <f>B13*J13</f>
        <v>430.09000000000003</v>
      </c>
      <c r="L13" s="14">
        <f>C13*J13</f>
        <v>430.09000000000003</v>
      </c>
      <c r="M13" s="14">
        <f>D13*J13</f>
        <v>430.09000000000003</v>
      </c>
      <c r="N13" s="14">
        <f>J13*F13</f>
        <v>430.09000000000003</v>
      </c>
      <c r="O13" s="14">
        <f>J13*G13</f>
        <v>430.09000000000003</v>
      </c>
      <c r="P13" s="14">
        <f>J13*G13</f>
        <v>430.09000000000003</v>
      </c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ref="K14:P14" si="6">SUM(K4:K13)</f>
        <v>1085.7150000000001</v>
      </c>
      <c r="L14" s="14">
        <f t="shared" si="6"/>
        <v>1269.29</v>
      </c>
      <c r="M14" s="14">
        <f t="shared" si="6"/>
        <v>1085.7150000000001</v>
      </c>
      <c r="N14" s="14">
        <f t="shared" si="6"/>
        <v>1398.317</v>
      </c>
      <c r="O14" s="14">
        <f t="shared" si="6"/>
        <v>1085.7150000000001</v>
      </c>
      <c r="P14" s="14">
        <f t="shared" si="6"/>
        <v>1719.3110000000001</v>
      </c>
    </row>
    <row r="16" spans="1:16">
      <c r="A16" s="1" t="s">
        <v>7</v>
      </c>
      <c r="M16" s="11">
        <f>AVERAGE(K14:M14)</f>
        <v>1146.9066666666668</v>
      </c>
      <c r="N16" s="11"/>
      <c r="O16" s="11"/>
      <c r="P16" s="11">
        <f>AVERAGE(K14:P14)</f>
        <v>1274.0105000000001</v>
      </c>
    </row>
    <row r="17" spans="1:15">
      <c r="A17" t="s">
        <v>8</v>
      </c>
      <c r="C17" s="6">
        <v>3</v>
      </c>
      <c r="D17">
        <f>(C17/100)+1</f>
        <v>1.03</v>
      </c>
    </row>
    <row r="18" spans="1:15">
      <c r="A18" t="s">
        <v>9</v>
      </c>
      <c r="C18" s="5">
        <v>3</v>
      </c>
    </row>
    <row r="19" spans="1:15">
      <c r="A19" t="s">
        <v>10</v>
      </c>
      <c r="C19" s="2">
        <f>M16*((D17^C18)-1)/(D17-1)/C18</f>
        <v>1181.6579386666658</v>
      </c>
      <c r="O19" s="19"/>
    </row>
    <row r="20" spans="1:15">
      <c r="A20" t="s">
        <v>9</v>
      </c>
      <c r="C20" s="5">
        <v>6</v>
      </c>
    </row>
    <row r="21" spans="1:15">
      <c r="A21" t="s">
        <v>11</v>
      </c>
      <c r="C21" s="2">
        <f>P16*((D17^6)-1)/(D17-1)/C20</f>
        <v>1373.4703518169956</v>
      </c>
    </row>
  </sheetData>
  <conditionalFormatting sqref="B4:G13">
    <cfRule type="cellIs" dxfId="16" priority="2" operator="greaterThan">
      <formula>0</formula>
    </cfRule>
  </conditionalFormatting>
  <conditionalFormatting sqref="K4:P13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I28" sqref="I28"/>
    </sheetView>
  </sheetViews>
  <sheetFormatPr baseColWidth="10" defaultRowHeight="15"/>
  <cols>
    <col min="1" max="1" width="20.140625" customWidth="1"/>
  </cols>
  <sheetData>
    <row r="1" spans="1:16" ht="27" thickBot="1">
      <c r="A1" s="7" t="s">
        <v>27</v>
      </c>
      <c r="E1" s="8"/>
      <c r="F1" s="8"/>
      <c r="G1" s="8"/>
      <c r="H1" s="9"/>
    </row>
    <row r="3" spans="1:16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6" t="s">
        <v>18</v>
      </c>
      <c r="I3" s="14" t="s">
        <v>16</v>
      </c>
      <c r="J3" s="17" t="s">
        <v>17</v>
      </c>
      <c r="K3" s="15">
        <v>2000</v>
      </c>
      <c r="L3" s="15">
        <v>4000</v>
      </c>
      <c r="M3" s="15">
        <v>6000</v>
      </c>
      <c r="N3" s="15">
        <v>8000</v>
      </c>
      <c r="O3" s="15">
        <v>10000</v>
      </c>
      <c r="P3" s="15">
        <v>12000</v>
      </c>
    </row>
    <row r="4" spans="1:16">
      <c r="A4" s="14" t="s">
        <v>0</v>
      </c>
      <c r="B4" s="14">
        <v>10</v>
      </c>
      <c r="C4" s="14">
        <v>10</v>
      </c>
      <c r="D4" s="14">
        <v>10</v>
      </c>
      <c r="E4" s="14">
        <v>10</v>
      </c>
      <c r="F4" s="14">
        <v>10</v>
      </c>
      <c r="G4" s="14">
        <v>10</v>
      </c>
      <c r="H4" s="18">
        <v>6.6</v>
      </c>
      <c r="I4" s="14">
        <f>H4*4.9/100</f>
        <v>0.32340000000000002</v>
      </c>
      <c r="J4" s="17">
        <f>H4+I4</f>
        <v>6.9234</v>
      </c>
      <c r="K4" s="14">
        <f>B4*J4</f>
        <v>69.233999999999995</v>
      </c>
      <c r="L4" s="14">
        <f>C4*J4</f>
        <v>69.233999999999995</v>
      </c>
      <c r="M4" s="14">
        <f>D4*J4</f>
        <v>69.233999999999995</v>
      </c>
      <c r="N4" s="14">
        <f>J4*F4</f>
        <v>69.233999999999995</v>
      </c>
      <c r="O4" s="14">
        <f>J4*G4</f>
        <v>69.233999999999995</v>
      </c>
      <c r="P4" s="14">
        <f>J4*G4</f>
        <v>69.233999999999995</v>
      </c>
    </row>
    <row r="5" spans="1:16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8">
        <v>35</v>
      </c>
      <c r="I5" s="14">
        <f>H5*4.9/100</f>
        <v>1.7150000000000001</v>
      </c>
      <c r="J5" s="17">
        <f>H5+I5</f>
        <v>36.715000000000003</v>
      </c>
      <c r="K5" s="14">
        <f>B5*J5</f>
        <v>36.715000000000003</v>
      </c>
      <c r="L5" s="14">
        <f>C5*J5</f>
        <v>36.715000000000003</v>
      </c>
      <c r="M5" s="14">
        <f>D5*J5</f>
        <v>36.715000000000003</v>
      </c>
      <c r="N5" s="14">
        <f>J5*F5</f>
        <v>36.715000000000003</v>
      </c>
      <c r="O5" s="14">
        <f>J5*G5</f>
        <v>36.715000000000003</v>
      </c>
      <c r="P5" s="14">
        <f>J5*G5</f>
        <v>36.715000000000003</v>
      </c>
    </row>
    <row r="6" spans="1:16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8">
        <v>26</v>
      </c>
      <c r="I6" s="14">
        <f>H6*4.9/100</f>
        <v>1.274</v>
      </c>
      <c r="J6" s="17">
        <f>H6+I6</f>
        <v>27.274000000000001</v>
      </c>
      <c r="K6" s="14">
        <f>B6*J6</f>
        <v>27.274000000000001</v>
      </c>
      <c r="L6" s="14">
        <f>C6*J6</f>
        <v>27.274000000000001</v>
      </c>
      <c r="M6" s="14">
        <f>D6*J6</f>
        <v>27.274000000000001</v>
      </c>
      <c r="N6" s="14">
        <f>J6*F6</f>
        <v>27.274000000000001</v>
      </c>
      <c r="O6" s="14">
        <f>J6*G6</f>
        <v>27.274000000000001</v>
      </c>
      <c r="P6" s="14">
        <f>J6*G6</f>
        <v>27.274000000000001</v>
      </c>
    </row>
    <row r="7" spans="1:16">
      <c r="A7" s="14" t="s">
        <v>3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8">
        <v>162</v>
      </c>
      <c r="I7" s="14">
        <f>H7*4.9/100</f>
        <v>7.9380000000000006</v>
      </c>
      <c r="J7" s="17">
        <f>H7+I7</f>
        <v>169.93799999999999</v>
      </c>
      <c r="K7" s="14">
        <f>B7*J7</f>
        <v>169.93799999999999</v>
      </c>
      <c r="L7" s="14">
        <f>C7*J7</f>
        <v>169.93799999999999</v>
      </c>
      <c r="M7" s="14">
        <f>D7*J7</f>
        <v>169.93799999999999</v>
      </c>
      <c r="N7" s="14">
        <f>J7*F7</f>
        <v>169.93799999999999</v>
      </c>
      <c r="O7" s="14">
        <f>J7*G7</f>
        <v>169.93799999999999</v>
      </c>
      <c r="P7" s="14">
        <f>J7*G7</f>
        <v>169.93799999999999</v>
      </c>
    </row>
    <row r="8" spans="1:16">
      <c r="A8" s="14" t="s">
        <v>4</v>
      </c>
      <c r="B8" s="14"/>
      <c r="C8" s="14">
        <v>3</v>
      </c>
      <c r="D8" s="14"/>
      <c r="E8" s="14">
        <v>3</v>
      </c>
      <c r="F8" s="14"/>
      <c r="G8" s="14">
        <v>3</v>
      </c>
      <c r="H8" s="18">
        <v>35</v>
      </c>
      <c r="I8" s="14">
        <f>H8*4.9/100</f>
        <v>1.7150000000000001</v>
      </c>
      <c r="J8" s="17">
        <f>H8+I8</f>
        <v>36.715000000000003</v>
      </c>
      <c r="K8" s="14">
        <f t="shared" ref="K8:K12" si="0">B8*J8</f>
        <v>0</v>
      </c>
      <c r="L8" s="14">
        <f t="shared" ref="L8:L12" si="1">C8*J8</f>
        <v>110.14500000000001</v>
      </c>
      <c r="M8" s="14">
        <f t="shared" ref="M8:M12" si="2">D8*J8</f>
        <v>0</v>
      </c>
      <c r="N8" s="14">
        <f>E8*J8</f>
        <v>110.14500000000001</v>
      </c>
      <c r="O8" s="14">
        <f>J8*F8</f>
        <v>0</v>
      </c>
      <c r="P8" s="14">
        <f>J8*G8</f>
        <v>110.14500000000001</v>
      </c>
    </row>
    <row r="9" spans="1:16">
      <c r="A9" s="14" t="s">
        <v>12</v>
      </c>
      <c r="B9" s="14"/>
      <c r="C9" s="14"/>
      <c r="D9" s="14"/>
      <c r="E9" s="14"/>
      <c r="F9" s="14"/>
      <c r="G9" s="14">
        <v>1</v>
      </c>
      <c r="H9" s="18">
        <v>119</v>
      </c>
      <c r="I9" s="14">
        <f>H12*4.9/100</f>
        <v>7.9870000000000001</v>
      </c>
      <c r="J9" s="17">
        <f>H12+I9</f>
        <v>170.98699999999999</v>
      </c>
      <c r="K9" s="14">
        <f t="shared" si="0"/>
        <v>0</v>
      </c>
      <c r="L9" s="14">
        <f t="shared" si="1"/>
        <v>0</v>
      </c>
      <c r="M9" s="14">
        <f t="shared" si="2"/>
        <v>0</v>
      </c>
      <c r="N9" s="14">
        <f t="shared" ref="N9:N12" si="3">E9*J9</f>
        <v>0</v>
      </c>
      <c r="O9" s="14">
        <f t="shared" ref="O9:O12" si="4">J9*F9</f>
        <v>0</v>
      </c>
      <c r="P9" s="14">
        <f t="shared" ref="P9:P12" si="5">J9*G9</f>
        <v>170.98699999999999</v>
      </c>
    </row>
    <row r="10" spans="1:16">
      <c r="A10" s="14" t="s">
        <v>13</v>
      </c>
      <c r="B10" s="14"/>
      <c r="C10" s="14"/>
      <c r="D10" s="14"/>
      <c r="E10" s="14"/>
      <c r="F10" s="14"/>
      <c r="G10" s="14">
        <v>1</v>
      </c>
      <c r="H10" s="18">
        <v>135</v>
      </c>
      <c r="I10" s="14">
        <f>H9*4.9/100</f>
        <v>5.8310000000000004</v>
      </c>
      <c r="J10" s="17">
        <f>H9+I10</f>
        <v>124.831</v>
      </c>
      <c r="K10" s="14">
        <f t="shared" si="0"/>
        <v>0</v>
      </c>
      <c r="L10" s="14">
        <f t="shared" si="1"/>
        <v>0</v>
      </c>
      <c r="M10" s="14">
        <f t="shared" si="2"/>
        <v>0</v>
      </c>
      <c r="N10" s="14">
        <f t="shared" si="3"/>
        <v>0</v>
      </c>
      <c r="O10" s="14">
        <f t="shared" si="4"/>
        <v>0</v>
      </c>
      <c r="P10" s="14">
        <f t="shared" si="5"/>
        <v>124.831</v>
      </c>
    </row>
    <row r="11" spans="1:16">
      <c r="A11" s="14" t="s">
        <v>14</v>
      </c>
      <c r="B11" s="14"/>
      <c r="C11" s="14"/>
      <c r="D11" s="14"/>
      <c r="E11" s="14"/>
      <c r="F11" s="14"/>
      <c r="G11" s="14">
        <v>1</v>
      </c>
      <c r="H11" s="18">
        <v>184</v>
      </c>
      <c r="I11" s="14">
        <f>H10*4.9/100</f>
        <v>6.6150000000000002</v>
      </c>
      <c r="J11" s="17">
        <f>H10+I11</f>
        <v>141.61500000000001</v>
      </c>
      <c r="K11" s="14">
        <f t="shared" si="0"/>
        <v>0</v>
      </c>
      <c r="L11" s="14">
        <f t="shared" si="1"/>
        <v>0</v>
      </c>
      <c r="M11" s="14">
        <f t="shared" si="2"/>
        <v>0</v>
      </c>
      <c r="N11" s="14">
        <f t="shared" si="3"/>
        <v>0</v>
      </c>
      <c r="O11" s="14">
        <f t="shared" si="4"/>
        <v>0</v>
      </c>
      <c r="P11" s="14">
        <f t="shared" si="5"/>
        <v>141.61500000000001</v>
      </c>
    </row>
    <row r="12" spans="1:16">
      <c r="A12" s="14" t="s">
        <v>5</v>
      </c>
      <c r="B12" s="14"/>
      <c r="C12" s="14"/>
      <c r="D12" s="14"/>
      <c r="E12" s="14">
        <v>1</v>
      </c>
      <c r="F12" s="14"/>
      <c r="G12" s="14"/>
      <c r="H12" s="18">
        <v>163</v>
      </c>
      <c r="I12" s="14">
        <f>H11*4.9/100</f>
        <v>9.016</v>
      </c>
      <c r="J12" s="17">
        <f>H11+I12</f>
        <v>193.01599999999999</v>
      </c>
      <c r="K12" s="14">
        <f t="shared" si="0"/>
        <v>0</v>
      </c>
      <c r="L12" s="14">
        <f t="shared" si="1"/>
        <v>0</v>
      </c>
      <c r="M12" s="14">
        <f t="shared" si="2"/>
        <v>0</v>
      </c>
      <c r="N12" s="14">
        <f t="shared" si="3"/>
        <v>193.01599999999999</v>
      </c>
      <c r="O12" s="14">
        <f t="shared" si="4"/>
        <v>0</v>
      </c>
      <c r="P12" s="14">
        <f t="shared" si="5"/>
        <v>0</v>
      </c>
    </row>
    <row r="13" spans="1:16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8">
        <v>410</v>
      </c>
      <c r="I13" s="14">
        <f>H13*4.9/100</f>
        <v>20.090000000000003</v>
      </c>
      <c r="J13" s="17">
        <f>H13+I13</f>
        <v>430.09000000000003</v>
      </c>
      <c r="K13" s="14">
        <f>B13*J13</f>
        <v>430.09000000000003</v>
      </c>
      <c r="L13" s="14">
        <f>C13*J13</f>
        <v>430.09000000000003</v>
      </c>
      <c r="M13" s="14">
        <f>D13*J13</f>
        <v>430.09000000000003</v>
      </c>
      <c r="N13" s="14">
        <f>J13*F13</f>
        <v>430.09000000000003</v>
      </c>
      <c r="O13" s="14">
        <f>J13*G13</f>
        <v>430.09000000000003</v>
      </c>
      <c r="P13" s="14">
        <f>J13*G13</f>
        <v>430.09000000000003</v>
      </c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ref="K14:P14" si="6">SUM(K4:K13)</f>
        <v>733.25099999999998</v>
      </c>
      <c r="L14" s="14">
        <f t="shared" si="6"/>
        <v>843.39600000000007</v>
      </c>
      <c r="M14" s="14">
        <f t="shared" si="6"/>
        <v>733.25099999999998</v>
      </c>
      <c r="N14" s="14">
        <f t="shared" si="6"/>
        <v>1036.412</v>
      </c>
      <c r="O14" s="14">
        <f t="shared" si="6"/>
        <v>733.25099999999998</v>
      </c>
      <c r="P14" s="14">
        <f t="shared" si="6"/>
        <v>1280.8290000000002</v>
      </c>
    </row>
    <row r="16" spans="1:16">
      <c r="M16" s="11">
        <f>AVERAGE(K14:M14)</f>
        <v>769.96600000000001</v>
      </c>
      <c r="N16" s="11"/>
      <c r="O16" s="11"/>
      <c r="P16" s="11">
        <f>AVERAGE(K14:P14)</f>
        <v>893.39833333333354</v>
      </c>
    </row>
    <row r="17" spans="1:15">
      <c r="A17" s="1" t="s">
        <v>7</v>
      </c>
      <c r="M17">
        <f>SUM(K14:M14)</f>
        <v>2309.8980000000001</v>
      </c>
    </row>
    <row r="18" spans="1:15">
      <c r="A18" t="s">
        <v>8</v>
      </c>
      <c r="C18" s="6">
        <v>3</v>
      </c>
      <c r="D18">
        <f>(C18/100)+1</f>
        <v>1.03</v>
      </c>
      <c r="M18" s="19">
        <f>C20*3</f>
        <v>2379.8879093999981</v>
      </c>
    </row>
    <row r="19" spans="1:15">
      <c r="A19" t="s">
        <v>9</v>
      </c>
      <c r="C19" s="5">
        <v>3</v>
      </c>
      <c r="O19" s="19"/>
    </row>
    <row r="20" spans="1:15">
      <c r="A20" t="s">
        <v>10</v>
      </c>
      <c r="C20" s="2">
        <f>M16*((D18^C19)-1)/(D18-1)/C19</f>
        <v>793.2959697999994</v>
      </c>
    </row>
    <row r="21" spans="1:15">
      <c r="A21" t="s">
        <v>9</v>
      </c>
      <c r="C21" s="5">
        <v>6</v>
      </c>
    </row>
    <row r="22" spans="1:15">
      <c r="A22" t="s">
        <v>11</v>
      </c>
      <c r="C22" s="2">
        <f>P16*((D18^6)-1)/(D18-1)/C21</f>
        <v>963.14443499174547</v>
      </c>
    </row>
  </sheetData>
  <conditionalFormatting sqref="B4:G13 K4:P13">
    <cfRule type="cellIs" dxfId="14" priority="2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32"/>
  <sheetViews>
    <sheetView tabSelected="1" workbookViewId="0">
      <selection activeCell="I20" sqref="I20"/>
    </sheetView>
  </sheetViews>
  <sheetFormatPr baseColWidth="10" defaultRowHeight="15"/>
  <cols>
    <col min="1" max="1" width="14.28515625" customWidth="1"/>
    <col min="6" max="6" width="14" customWidth="1"/>
    <col min="12" max="24" width="9.5703125" customWidth="1"/>
  </cols>
  <sheetData>
    <row r="1" spans="1:24" ht="27" thickBot="1">
      <c r="A1" s="7" t="s">
        <v>28</v>
      </c>
      <c r="B1" s="8"/>
      <c r="C1" s="8"/>
      <c r="D1" s="8"/>
      <c r="E1" s="9"/>
      <c r="F1" s="20"/>
      <c r="G1" s="20"/>
      <c r="H1" s="20"/>
      <c r="I1" s="20"/>
      <c r="J1" s="20"/>
      <c r="K1" s="20"/>
      <c r="L1" s="20"/>
    </row>
    <row r="3" spans="1:24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5">
        <v>14000</v>
      </c>
      <c r="I3" s="15">
        <v>16000</v>
      </c>
      <c r="J3" s="15">
        <v>18000</v>
      </c>
      <c r="K3" s="15">
        <v>20000</v>
      </c>
      <c r="L3" s="16" t="s">
        <v>18</v>
      </c>
      <c r="M3" s="14" t="s">
        <v>16</v>
      </c>
      <c r="N3" s="17" t="s">
        <v>17</v>
      </c>
      <c r="O3" s="15">
        <v>2000</v>
      </c>
      <c r="P3" s="15">
        <v>4000</v>
      </c>
      <c r="Q3" s="15">
        <v>6000</v>
      </c>
      <c r="R3" s="15">
        <v>8000</v>
      </c>
      <c r="S3" s="15">
        <v>10000</v>
      </c>
      <c r="T3" s="15">
        <v>12000</v>
      </c>
      <c r="U3" s="21">
        <v>14000</v>
      </c>
      <c r="V3" s="21">
        <v>16000</v>
      </c>
      <c r="W3" s="21">
        <v>18000</v>
      </c>
      <c r="X3" s="21">
        <v>20000</v>
      </c>
    </row>
    <row r="4" spans="1:24">
      <c r="A4" s="14" t="s">
        <v>0</v>
      </c>
      <c r="B4" s="14">
        <v>30</v>
      </c>
      <c r="C4" s="14">
        <v>30</v>
      </c>
      <c r="D4" s="14">
        <v>30</v>
      </c>
      <c r="E4" s="14">
        <v>30</v>
      </c>
      <c r="F4" s="14">
        <v>30</v>
      </c>
      <c r="G4" s="14">
        <v>30</v>
      </c>
      <c r="H4" s="14">
        <v>30</v>
      </c>
      <c r="I4" s="14">
        <v>30</v>
      </c>
      <c r="J4" s="14">
        <v>30</v>
      </c>
      <c r="K4" s="14">
        <v>30</v>
      </c>
      <c r="L4" s="18">
        <v>6.6</v>
      </c>
      <c r="M4" s="14">
        <f>L4*4.9/100</f>
        <v>0.32340000000000002</v>
      </c>
      <c r="N4" s="17">
        <f>L4+M4</f>
        <v>6.9234</v>
      </c>
      <c r="O4" s="14">
        <f>B4*N4</f>
        <v>207.702</v>
      </c>
      <c r="P4" s="14">
        <f>C4*N4</f>
        <v>207.702</v>
      </c>
      <c r="Q4" s="14">
        <f>D4*N4</f>
        <v>207.702</v>
      </c>
      <c r="R4" s="14">
        <f>N4*F4</f>
        <v>207.702</v>
      </c>
      <c r="S4" s="14">
        <f>N4*G4</f>
        <v>207.702</v>
      </c>
      <c r="T4" s="14">
        <f>N4*G4</f>
        <v>207.702</v>
      </c>
      <c r="U4" s="14">
        <f>N4*H4</f>
        <v>207.702</v>
      </c>
      <c r="V4" s="14">
        <f>N4*I4</f>
        <v>207.702</v>
      </c>
      <c r="W4" s="14">
        <f>N4*J4</f>
        <v>207.702</v>
      </c>
      <c r="X4" s="14">
        <f>N4*K4</f>
        <v>207.702</v>
      </c>
    </row>
    <row r="5" spans="1:24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4">
        <v>1</v>
      </c>
      <c r="I5" s="14">
        <v>1</v>
      </c>
      <c r="J5" s="14">
        <v>1</v>
      </c>
      <c r="K5" s="14">
        <v>1</v>
      </c>
      <c r="L5" s="18">
        <v>31</v>
      </c>
      <c r="M5" s="14">
        <f>L5*4.9/100</f>
        <v>1.5190000000000001</v>
      </c>
      <c r="N5" s="17">
        <f>L5+M5</f>
        <v>32.518999999999998</v>
      </c>
      <c r="O5" s="14">
        <f>B5*N5</f>
        <v>32.518999999999998</v>
      </c>
      <c r="P5" s="14">
        <f>C5*N5</f>
        <v>32.518999999999998</v>
      </c>
      <c r="Q5" s="14">
        <f>D5*N5</f>
        <v>32.518999999999998</v>
      </c>
      <c r="R5" s="14">
        <f>N5*F5</f>
        <v>32.518999999999998</v>
      </c>
      <c r="S5" s="14">
        <f>N5*G5</f>
        <v>32.518999999999998</v>
      </c>
      <c r="T5" s="14">
        <f>N5*G5</f>
        <v>32.518999999999998</v>
      </c>
      <c r="U5" s="14">
        <f t="shared" ref="U5:X6" si="0">O5*H5</f>
        <v>32.518999999999998</v>
      </c>
      <c r="V5" s="14">
        <f t="shared" si="0"/>
        <v>32.518999999999998</v>
      </c>
      <c r="W5" s="14">
        <f t="shared" si="0"/>
        <v>32.518999999999998</v>
      </c>
      <c r="X5" s="14">
        <f t="shared" si="0"/>
        <v>32.518999999999998</v>
      </c>
    </row>
    <row r="6" spans="1:24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4">
        <v>1</v>
      </c>
      <c r="J6" s="14">
        <v>1</v>
      </c>
      <c r="K6" s="14">
        <v>1</v>
      </c>
      <c r="L6" s="18">
        <v>36</v>
      </c>
      <c r="M6" s="14">
        <f>L6*4.9/100</f>
        <v>1.764</v>
      </c>
      <c r="N6" s="17">
        <f>L6+M6</f>
        <v>37.764000000000003</v>
      </c>
      <c r="O6" s="14">
        <f>B6*N6</f>
        <v>37.764000000000003</v>
      </c>
      <c r="P6" s="14">
        <f>C6*N6</f>
        <v>37.764000000000003</v>
      </c>
      <c r="Q6" s="14">
        <f>D6*N6</f>
        <v>37.764000000000003</v>
      </c>
      <c r="R6" s="14">
        <f>N6*F6</f>
        <v>37.764000000000003</v>
      </c>
      <c r="S6" s="14">
        <f>N6*G6</f>
        <v>37.764000000000003</v>
      </c>
      <c r="T6" s="14">
        <f>N6*G6</f>
        <v>37.764000000000003</v>
      </c>
      <c r="U6" s="14">
        <f t="shared" si="0"/>
        <v>37.764000000000003</v>
      </c>
      <c r="V6" s="14">
        <f t="shared" si="0"/>
        <v>37.764000000000003</v>
      </c>
      <c r="W6" s="14">
        <f t="shared" si="0"/>
        <v>37.764000000000003</v>
      </c>
      <c r="X6" s="14">
        <f t="shared" si="0"/>
        <v>37.764000000000003</v>
      </c>
    </row>
    <row r="7" spans="1:24">
      <c r="A7" s="14" t="s">
        <v>3</v>
      </c>
      <c r="B7" s="14">
        <v>2</v>
      </c>
      <c r="C7" s="14">
        <v>2</v>
      </c>
      <c r="D7" s="14">
        <v>2</v>
      </c>
      <c r="E7" s="14">
        <v>2</v>
      </c>
      <c r="F7" s="14">
        <v>2</v>
      </c>
      <c r="G7" s="14">
        <v>2</v>
      </c>
      <c r="H7" s="14">
        <v>2</v>
      </c>
      <c r="I7" s="14">
        <v>2</v>
      </c>
      <c r="J7" s="14">
        <v>2</v>
      </c>
      <c r="K7" s="14">
        <v>2</v>
      </c>
      <c r="L7" s="18">
        <v>162</v>
      </c>
      <c r="M7" s="14">
        <f>L7*4.9/100</f>
        <v>7.9380000000000006</v>
      </c>
      <c r="N7" s="17">
        <f>L7+M7</f>
        <v>169.93799999999999</v>
      </c>
      <c r="O7" s="14">
        <f>B7*N7</f>
        <v>339.87599999999998</v>
      </c>
      <c r="P7" s="14">
        <f>C7*N7</f>
        <v>339.87599999999998</v>
      </c>
      <c r="Q7" s="14">
        <f>D7*N7</f>
        <v>339.87599999999998</v>
      </c>
      <c r="R7" s="14">
        <f>N7*F7</f>
        <v>339.87599999999998</v>
      </c>
      <c r="S7" s="14">
        <f>N7*G7</f>
        <v>339.87599999999998</v>
      </c>
      <c r="T7" s="14">
        <f>N7*G7</f>
        <v>339.87599999999998</v>
      </c>
      <c r="U7" s="14">
        <f>N7*H7</f>
        <v>339.87599999999998</v>
      </c>
      <c r="V7" s="14">
        <f>N7*I7</f>
        <v>339.87599999999998</v>
      </c>
      <c r="W7" s="14">
        <f>N7*J7</f>
        <v>339.87599999999998</v>
      </c>
      <c r="X7" s="14">
        <f>N7*K7</f>
        <v>339.87599999999998</v>
      </c>
    </row>
    <row r="8" spans="1:24">
      <c r="A8" s="14" t="s">
        <v>4</v>
      </c>
      <c r="B8" s="14"/>
      <c r="C8" s="14">
        <v>4</v>
      </c>
      <c r="D8" s="14">
        <v>0</v>
      </c>
      <c r="E8" s="14">
        <v>4</v>
      </c>
      <c r="F8" s="14"/>
      <c r="G8" s="14">
        <v>4</v>
      </c>
      <c r="H8" s="14">
        <v>0</v>
      </c>
      <c r="I8" s="14">
        <v>4</v>
      </c>
      <c r="J8" s="22">
        <v>0</v>
      </c>
      <c r="K8" s="14">
        <v>4</v>
      </c>
      <c r="L8" s="18">
        <v>35</v>
      </c>
      <c r="M8" s="14">
        <f>L8*4.9/100</f>
        <v>1.7150000000000001</v>
      </c>
      <c r="N8" s="17">
        <f>L8+M8</f>
        <v>36.715000000000003</v>
      </c>
      <c r="O8" s="14">
        <f t="shared" ref="O8:O12" si="1">B8*N8</f>
        <v>0</v>
      </c>
      <c r="P8" s="14">
        <f t="shared" ref="P8:P12" si="2">C8*N8</f>
        <v>146.86000000000001</v>
      </c>
      <c r="Q8" s="14">
        <f t="shared" ref="Q8:Q12" si="3">D8*N8</f>
        <v>0</v>
      </c>
      <c r="R8" s="14">
        <f>E8*N8</f>
        <v>146.86000000000001</v>
      </c>
      <c r="S8" s="14">
        <f>N8*F8</f>
        <v>0</v>
      </c>
      <c r="T8" s="14">
        <f>N8*G8</f>
        <v>146.86000000000001</v>
      </c>
      <c r="U8" s="14">
        <f t="shared" ref="U8" si="4">P8*H8</f>
        <v>0</v>
      </c>
      <c r="V8" s="14">
        <f>N8*I8</f>
        <v>146.86000000000001</v>
      </c>
      <c r="W8" s="14">
        <f t="shared" ref="W8" si="5">R8*J8</f>
        <v>0</v>
      </c>
      <c r="X8" s="14">
        <f>N8*K8</f>
        <v>146.86000000000001</v>
      </c>
    </row>
    <row r="9" spans="1:24">
      <c r="A9" s="14" t="s">
        <v>12</v>
      </c>
      <c r="B9" s="14"/>
      <c r="C9" s="14"/>
      <c r="D9" s="14"/>
      <c r="E9" s="14">
        <v>0</v>
      </c>
      <c r="F9" s="14"/>
      <c r="G9" s="14">
        <v>1</v>
      </c>
      <c r="H9" s="14"/>
      <c r="I9" s="14"/>
      <c r="J9" s="14"/>
      <c r="K9" s="14"/>
      <c r="L9" s="18">
        <v>119</v>
      </c>
      <c r="M9" s="14">
        <f>L12*4.9/100</f>
        <v>10.192</v>
      </c>
      <c r="N9" s="17">
        <f>L12+M9</f>
        <v>218.19200000000001</v>
      </c>
      <c r="O9" s="14">
        <f t="shared" si="1"/>
        <v>0</v>
      </c>
      <c r="P9" s="14">
        <f t="shared" si="2"/>
        <v>0</v>
      </c>
      <c r="Q9" s="14">
        <f t="shared" si="3"/>
        <v>0</v>
      </c>
      <c r="R9" s="14">
        <f t="shared" ref="R9:R12" si="6">E9*N9</f>
        <v>0</v>
      </c>
      <c r="S9" s="14">
        <f t="shared" ref="S9:S12" si="7">N9*F9</f>
        <v>0</v>
      </c>
      <c r="T9" s="14">
        <f t="shared" ref="T9:T12" si="8">N9*G9</f>
        <v>218.19200000000001</v>
      </c>
    </row>
    <row r="10" spans="1:24">
      <c r="A10" s="14" t="s">
        <v>13</v>
      </c>
      <c r="B10" s="14"/>
      <c r="C10" s="14"/>
      <c r="D10" s="14"/>
      <c r="E10" s="14">
        <v>0</v>
      </c>
      <c r="F10" s="14"/>
      <c r="G10" s="14">
        <v>1</v>
      </c>
      <c r="H10" s="14"/>
      <c r="I10" s="14"/>
      <c r="J10" s="14"/>
      <c r="K10" s="14"/>
      <c r="L10" s="18">
        <v>303</v>
      </c>
      <c r="M10" s="14">
        <f>L9*4.9/100</f>
        <v>5.8310000000000004</v>
      </c>
      <c r="N10" s="17">
        <f>L9+M10</f>
        <v>124.831</v>
      </c>
      <c r="O10" s="14">
        <f t="shared" si="1"/>
        <v>0</v>
      </c>
      <c r="P10" s="14">
        <f t="shared" si="2"/>
        <v>0</v>
      </c>
      <c r="Q10" s="14">
        <f t="shared" si="3"/>
        <v>0</v>
      </c>
      <c r="R10" s="14">
        <f t="shared" si="6"/>
        <v>0</v>
      </c>
      <c r="S10" s="14">
        <f t="shared" si="7"/>
        <v>0</v>
      </c>
      <c r="T10" s="14">
        <f t="shared" si="8"/>
        <v>124.831</v>
      </c>
    </row>
    <row r="11" spans="1:24">
      <c r="A11" s="14" t="s">
        <v>14</v>
      </c>
      <c r="B11" s="14"/>
      <c r="C11" s="14"/>
      <c r="D11" s="14"/>
      <c r="E11" s="14"/>
      <c r="F11" s="14"/>
      <c r="G11" s="14">
        <v>1</v>
      </c>
      <c r="H11" s="14"/>
      <c r="I11" s="14"/>
      <c r="J11" s="14"/>
      <c r="K11" s="14"/>
      <c r="L11" s="18">
        <v>184</v>
      </c>
      <c r="M11" s="14">
        <f>L10*4.9/100</f>
        <v>14.847000000000001</v>
      </c>
      <c r="N11" s="17">
        <f>L10+M11</f>
        <v>317.84699999999998</v>
      </c>
      <c r="O11" s="14">
        <f t="shared" si="1"/>
        <v>0</v>
      </c>
      <c r="P11" s="14">
        <f t="shared" si="2"/>
        <v>0</v>
      </c>
      <c r="Q11" s="14">
        <f t="shared" si="3"/>
        <v>0</v>
      </c>
      <c r="R11" s="14">
        <f t="shared" si="6"/>
        <v>0</v>
      </c>
      <c r="S11" s="14">
        <f t="shared" si="7"/>
        <v>0</v>
      </c>
      <c r="T11" s="14">
        <f t="shared" si="8"/>
        <v>317.84699999999998</v>
      </c>
    </row>
    <row r="12" spans="1:24">
      <c r="A12" s="14" t="s">
        <v>5</v>
      </c>
      <c r="B12" s="14"/>
      <c r="C12" s="14"/>
      <c r="D12" s="14"/>
      <c r="E12" s="14">
        <v>1</v>
      </c>
      <c r="F12" s="14"/>
      <c r="G12" s="14"/>
      <c r="H12" s="14"/>
      <c r="I12" s="14">
        <v>1</v>
      </c>
      <c r="J12" s="14"/>
      <c r="K12" s="14"/>
      <c r="L12" s="18">
        <v>208</v>
      </c>
      <c r="M12" s="14">
        <f>L11*4.9/100</f>
        <v>9.016</v>
      </c>
      <c r="N12" s="17">
        <f>L11+M12</f>
        <v>193.01599999999999</v>
      </c>
      <c r="O12" s="14">
        <f t="shared" si="1"/>
        <v>0</v>
      </c>
      <c r="P12" s="14">
        <f t="shared" si="2"/>
        <v>0</v>
      </c>
      <c r="Q12" s="14">
        <f t="shared" si="3"/>
        <v>0</v>
      </c>
      <c r="R12" s="14">
        <f t="shared" si="6"/>
        <v>193.01599999999999</v>
      </c>
      <c r="S12" s="14">
        <f t="shared" ref="S12" si="9">F12*R12</f>
        <v>0</v>
      </c>
      <c r="T12" s="14">
        <f t="shared" ref="T12" si="10">G12*R12</f>
        <v>0</v>
      </c>
      <c r="U12" s="14">
        <f t="shared" ref="U12" si="11">H12*R12</f>
        <v>0</v>
      </c>
      <c r="V12" s="14">
        <f t="shared" ref="V12" si="12">I12*R12</f>
        <v>193.01599999999999</v>
      </c>
      <c r="W12" s="14">
        <f t="shared" ref="W12" si="13">J12*S12</f>
        <v>0</v>
      </c>
    </row>
    <row r="13" spans="1:24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J13" s="14">
        <v>1</v>
      </c>
      <c r="K13" s="14">
        <v>1</v>
      </c>
      <c r="L13" s="18">
        <v>410</v>
      </c>
      <c r="M13" s="14">
        <f>L13*4.9/100</f>
        <v>20.090000000000003</v>
      </c>
      <c r="N13" s="17">
        <f>L13+M13</f>
        <v>430.09000000000003</v>
      </c>
      <c r="O13" s="14">
        <f>B13*N13</f>
        <v>430.09000000000003</v>
      </c>
      <c r="P13" s="14">
        <f>C13*N13</f>
        <v>430.09000000000003</v>
      </c>
      <c r="Q13" s="14">
        <f>D13*N13</f>
        <v>430.09000000000003</v>
      </c>
      <c r="R13" s="14">
        <f>N13*F13</f>
        <v>430.09000000000003</v>
      </c>
      <c r="S13" s="14">
        <f>N13*G13</f>
        <v>430.09000000000003</v>
      </c>
      <c r="T13" s="14">
        <f>N13*G13</f>
        <v>430.09000000000003</v>
      </c>
      <c r="U13" s="14">
        <f t="shared" ref="U13:X13" si="14">O13*H13</f>
        <v>430.09000000000003</v>
      </c>
      <c r="V13" s="14">
        <f t="shared" si="14"/>
        <v>430.09000000000003</v>
      </c>
      <c r="W13" s="14">
        <f t="shared" si="14"/>
        <v>430.09000000000003</v>
      </c>
      <c r="X13" s="14">
        <f t="shared" si="14"/>
        <v>430.09000000000003</v>
      </c>
    </row>
    <row r="14" spans="1:24">
      <c r="A14" s="14" t="s">
        <v>31</v>
      </c>
      <c r="B14" s="14">
        <v>1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4">
        <v>1</v>
      </c>
      <c r="K14" s="14">
        <v>1</v>
      </c>
      <c r="L14" s="18">
        <v>177</v>
      </c>
      <c r="M14" s="14">
        <f t="shared" ref="M14:M16" si="15">L14*4.9/100</f>
        <v>8.673</v>
      </c>
      <c r="N14" s="17">
        <f t="shared" ref="N14:N16" si="16">L14+M14</f>
        <v>185.673</v>
      </c>
      <c r="O14" s="14">
        <f t="shared" ref="O14:O15" si="17">B14*N14</f>
        <v>185.673</v>
      </c>
      <c r="P14" s="14">
        <f t="shared" ref="P14:P15" si="18">C14*O14</f>
        <v>185.673</v>
      </c>
      <c r="Q14" s="14">
        <f t="shared" ref="Q14:Q15" si="19">D14*P14</f>
        <v>185.673</v>
      </c>
      <c r="R14" s="14">
        <f t="shared" ref="R14:R15" si="20">E14*Q14</f>
        <v>185.673</v>
      </c>
      <c r="S14" s="14">
        <f t="shared" ref="S14:S15" si="21">F14*R14</f>
        <v>185.673</v>
      </c>
      <c r="T14" s="14">
        <f t="shared" ref="T14:T15" si="22">G14*S14</f>
        <v>185.673</v>
      </c>
      <c r="U14" s="14">
        <f t="shared" ref="U14:U15" si="23">H14*T14</f>
        <v>185.673</v>
      </c>
      <c r="V14" s="14">
        <f t="shared" ref="V14:V15" si="24">I14*U14</f>
        <v>185.673</v>
      </c>
      <c r="W14" s="14">
        <f t="shared" ref="W14:W15" si="25">J14*V14</f>
        <v>185.673</v>
      </c>
      <c r="X14" s="14">
        <f t="shared" ref="X14:X15" si="26">K14*W14</f>
        <v>185.673</v>
      </c>
    </row>
    <row r="15" spans="1:24">
      <c r="A15" s="14" t="s">
        <v>30</v>
      </c>
      <c r="B15" s="14">
        <v>1</v>
      </c>
      <c r="C15" s="14">
        <v>1</v>
      </c>
      <c r="D15" s="14">
        <v>1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8">
        <v>177</v>
      </c>
      <c r="M15" s="14">
        <f t="shared" si="15"/>
        <v>8.673</v>
      </c>
      <c r="N15" s="17">
        <f t="shared" si="16"/>
        <v>185.673</v>
      </c>
      <c r="O15" s="14">
        <f t="shared" si="17"/>
        <v>185.673</v>
      </c>
      <c r="P15" s="14">
        <f t="shared" si="18"/>
        <v>185.673</v>
      </c>
      <c r="Q15" s="14">
        <f t="shared" si="19"/>
        <v>185.673</v>
      </c>
      <c r="R15" s="14">
        <f t="shared" si="20"/>
        <v>185.673</v>
      </c>
      <c r="S15" s="14">
        <f t="shared" si="21"/>
        <v>185.673</v>
      </c>
      <c r="T15" s="14">
        <f t="shared" si="22"/>
        <v>185.673</v>
      </c>
      <c r="U15" s="14">
        <f t="shared" si="23"/>
        <v>185.673</v>
      </c>
      <c r="V15" s="14">
        <f t="shared" si="24"/>
        <v>185.673</v>
      </c>
      <c r="W15" s="14">
        <f t="shared" si="25"/>
        <v>185.673</v>
      </c>
      <c r="X15" s="14">
        <f t="shared" si="26"/>
        <v>185.673</v>
      </c>
    </row>
    <row r="16" spans="1:24">
      <c r="A16" s="14" t="s">
        <v>32</v>
      </c>
      <c r="B16" s="14">
        <v>1</v>
      </c>
      <c r="C16" s="14">
        <v>1</v>
      </c>
      <c r="D16" s="14">
        <v>1</v>
      </c>
      <c r="E16" s="14">
        <v>1</v>
      </c>
      <c r="F16" s="14">
        <v>1</v>
      </c>
      <c r="G16" s="14">
        <v>1</v>
      </c>
      <c r="H16" s="14">
        <v>1</v>
      </c>
      <c r="I16" s="14">
        <v>1</v>
      </c>
      <c r="J16" s="14">
        <v>1</v>
      </c>
      <c r="K16" s="14">
        <v>1</v>
      </c>
      <c r="L16" s="18">
        <v>312.88</v>
      </c>
      <c r="M16" s="14">
        <f t="shared" si="15"/>
        <v>15.33112</v>
      </c>
      <c r="N16" s="23">
        <f t="shared" si="16"/>
        <v>328.21111999999999</v>
      </c>
      <c r="O16" s="23">
        <f>B16*N16</f>
        <v>328.21111999999999</v>
      </c>
      <c r="P16" s="23">
        <f t="shared" ref="P16:X16" si="27">C16*O16</f>
        <v>328.21111999999999</v>
      </c>
      <c r="Q16" s="23">
        <f t="shared" si="27"/>
        <v>328.21111999999999</v>
      </c>
      <c r="R16" s="23">
        <f t="shared" si="27"/>
        <v>328.21111999999999</v>
      </c>
      <c r="S16" s="23">
        <f t="shared" si="27"/>
        <v>328.21111999999999</v>
      </c>
      <c r="T16" s="23">
        <f t="shared" si="27"/>
        <v>328.21111999999999</v>
      </c>
      <c r="U16" s="23">
        <f t="shared" si="27"/>
        <v>328.21111999999999</v>
      </c>
      <c r="V16" s="23">
        <f t="shared" si="27"/>
        <v>328.21111999999999</v>
      </c>
      <c r="W16" s="23">
        <f t="shared" si="27"/>
        <v>328.21111999999999</v>
      </c>
      <c r="X16" s="23">
        <f t="shared" si="27"/>
        <v>328.21111999999999</v>
      </c>
    </row>
    <row r="17" spans="1:2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4">
        <f>SUM(O4:O16)</f>
        <v>1747.50812</v>
      </c>
      <c r="P17" s="24">
        <f>SUM(P4:P16)</f>
        <v>1894.3681200000001</v>
      </c>
      <c r="Q17" s="24">
        <f>SUM(Q4:Q16)</f>
        <v>1747.50812</v>
      </c>
      <c r="R17" s="24">
        <f t="shared" ref="R17:X17" si="28">SUM(R4:R16)</f>
        <v>2087.3841200000002</v>
      </c>
      <c r="S17" s="24">
        <f t="shared" si="28"/>
        <v>1747.50812</v>
      </c>
      <c r="T17" s="24">
        <f t="shared" si="28"/>
        <v>2555.23812</v>
      </c>
      <c r="U17" s="24">
        <f t="shared" si="28"/>
        <v>1747.50812</v>
      </c>
      <c r="V17" s="24">
        <f t="shared" si="28"/>
        <v>2087.3841200000002</v>
      </c>
      <c r="W17" s="24">
        <f t="shared" si="28"/>
        <v>1747.50812</v>
      </c>
      <c r="X17" s="24">
        <f t="shared" si="28"/>
        <v>1894.3681200000001</v>
      </c>
    </row>
    <row r="18" spans="1:24"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>
      <c r="O19" s="25"/>
      <c r="P19" s="25"/>
      <c r="Q19" s="26">
        <f>AVERAGE(O17:Q17)</f>
        <v>1796.4614533333333</v>
      </c>
      <c r="R19" s="27"/>
      <c r="S19" s="27"/>
      <c r="T19" s="28">
        <f>AVERAGE(O17:T17)</f>
        <v>1963.2524533333335</v>
      </c>
      <c r="U19" s="25"/>
      <c r="V19" s="25"/>
      <c r="W19" s="25"/>
      <c r="X19" s="29">
        <f>AVERAGE(O17:X17)</f>
        <v>1925.6283200000003</v>
      </c>
    </row>
    <row r="20" spans="1:24">
      <c r="O20" s="25"/>
      <c r="P20" s="25"/>
      <c r="Q20" s="25">
        <f>(O17:Q17)*3</f>
        <v>5242.5243599999994</v>
      </c>
      <c r="R20" s="25"/>
      <c r="S20" s="25"/>
      <c r="T20" s="25"/>
      <c r="U20" s="25"/>
      <c r="V20" s="25"/>
      <c r="W20" s="25"/>
      <c r="X20" s="25"/>
    </row>
    <row r="21" spans="1:24">
      <c r="O21" s="25"/>
      <c r="P21" s="25"/>
      <c r="Q21" s="30">
        <f>D30*3</f>
        <v>5552.6827061079957</v>
      </c>
      <c r="R21" s="25"/>
      <c r="S21" s="25"/>
      <c r="T21" s="25"/>
      <c r="U21" s="25"/>
      <c r="V21" s="25"/>
      <c r="W21" s="25"/>
      <c r="X21" s="25"/>
    </row>
    <row r="22" spans="1:24">
      <c r="S22" s="19"/>
    </row>
    <row r="27" spans="1:24">
      <c r="A27" s="1" t="s">
        <v>7</v>
      </c>
    </row>
    <row r="28" spans="1:24">
      <c r="A28" t="s">
        <v>8</v>
      </c>
      <c r="D28" s="6">
        <v>3</v>
      </c>
      <c r="E28">
        <f>(D28/100)+1</f>
        <v>1.03</v>
      </c>
    </row>
    <row r="29" spans="1:24">
      <c r="A29" t="s">
        <v>9</v>
      </c>
      <c r="D29" s="5">
        <v>3</v>
      </c>
    </row>
    <row r="30" spans="1:24">
      <c r="A30" t="s">
        <v>10</v>
      </c>
      <c r="D30" s="2">
        <f>Q19*((E28^D29)-1)/(E28-1)/D29</f>
        <v>1850.8942353693319</v>
      </c>
    </row>
    <row r="31" spans="1:24">
      <c r="A31" t="s">
        <v>9</v>
      </c>
      <c r="D31" s="5">
        <v>5</v>
      </c>
    </row>
    <row r="32" spans="1:24">
      <c r="A32" t="s">
        <v>29</v>
      </c>
      <c r="D32" s="2">
        <f>X19*((E28^D31)-1)/(E28-1)/D31</f>
        <v>2044.6844540924244</v>
      </c>
      <c r="F32" s="19">
        <f>D32*D31*2</f>
        <v>20446.844540924245</v>
      </c>
    </row>
  </sheetData>
  <conditionalFormatting sqref="U13:X15 U4:X8 O4:T15 P14:X15 B4:K16 S12:W12">
    <cfRule type="cellIs" dxfId="9" priority="2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1"/>
  <sheetViews>
    <sheetView workbookViewId="0">
      <selection activeCell="D1" sqref="D1"/>
    </sheetView>
  </sheetViews>
  <sheetFormatPr baseColWidth="10" defaultRowHeight="15"/>
  <cols>
    <col min="1" max="1" width="14.42578125" customWidth="1"/>
  </cols>
  <sheetData>
    <row r="1" spans="1:16" ht="27" thickBot="1">
      <c r="D1" s="7" t="s">
        <v>21</v>
      </c>
      <c r="E1" s="8"/>
      <c r="F1" s="8"/>
      <c r="G1" s="8"/>
      <c r="H1" s="9"/>
    </row>
    <row r="3" spans="1:16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6" t="s">
        <v>18</v>
      </c>
      <c r="I3" s="14" t="s">
        <v>16</v>
      </c>
      <c r="J3" s="17" t="s">
        <v>17</v>
      </c>
      <c r="K3" s="15">
        <v>2000</v>
      </c>
      <c r="L3" s="15">
        <v>4000</v>
      </c>
      <c r="M3" s="15">
        <v>6000</v>
      </c>
      <c r="N3" s="15">
        <v>8000</v>
      </c>
      <c r="O3" s="15">
        <v>10000</v>
      </c>
      <c r="P3" s="15">
        <v>12000</v>
      </c>
    </row>
    <row r="4" spans="1:16">
      <c r="A4" s="14" t="s">
        <v>0</v>
      </c>
      <c r="B4" s="14">
        <v>5</v>
      </c>
      <c r="C4" s="14">
        <v>5</v>
      </c>
      <c r="D4" s="14">
        <v>5</v>
      </c>
      <c r="E4" s="14">
        <v>5</v>
      </c>
      <c r="F4" s="14">
        <v>5</v>
      </c>
      <c r="G4" s="14">
        <v>5</v>
      </c>
      <c r="H4" s="18">
        <v>6.6</v>
      </c>
      <c r="I4" s="14">
        <f>H4*4.9/100</f>
        <v>0.32340000000000002</v>
      </c>
      <c r="J4" s="17">
        <f>H4+I4</f>
        <v>6.9234</v>
      </c>
      <c r="K4" s="14">
        <f>B4*J4</f>
        <v>34.616999999999997</v>
      </c>
      <c r="L4" s="14">
        <f>C4*J4</f>
        <v>34.616999999999997</v>
      </c>
      <c r="M4" s="14">
        <f>D4*J4</f>
        <v>34.616999999999997</v>
      </c>
      <c r="N4" s="14">
        <f>J4*F4</f>
        <v>34.616999999999997</v>
      </c>
      <c r="O4" s="14">
        <f>J4*G4</f>
        <v>34.616999999999997</v>
      </c>
      <c r="P4" s="14">
        <f>J4*G4</f>
        <v>34.616999999999997</v>
      </c>
    </row>
    <row r="5" spans="1:16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8">
        <v>28</v>
      </c>
      <c r="I5" s="14">
        <f>H5*4.9/100</f>
        <v>1.3720000000000001</v>
      </c>
      <c r="J5" s="17">
        <f>H5+I5</f>
        <v>29.372</v>
      </c>
      <c r="K5" s="14">
        <f>B5*J5</f>
        <v>29.372</v>
      </c>
      <c r="L5" s="14">
        <f>C5*J5</f>
        <v>29.372</v>
      </c>
      <c r="M5" s="14">
        <f>D5*J5</f>
        <v>29.372</v>
      </c>
      <c r="N5" s="14">
        <f>J5*F5</f>
        <v>29.372</v>
      </c>
      <c r="O5" s="14">
        <f>J5*G5</f>
        <v>29.372</v>
      </c>
      <c r="P5" s="14">
        <f>J5*G5</f>
        <v>29.372</v>
      </c>
    </row>
    <row r="6" spans="1:16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8">
        <v>16</v>
      </c>
      <c r="I6" s="14">
        <f>H6*4.9/100</f>
        <v>0.78400000000000003</v>
      </c>
      <c r="J6" s="17">
        <f>H6+I6</f>
        <v>16.783999999999999</v>
      </c>
      <c r="K6" s="14">
        <f>B6*J6</f>
        <v>16.783999999999999</v>
      </c>
      <c r="L6" s="14">
        <f>C6*J6</f>
        <v>16.783999999999999</v>
      </c>
      <c r="M6" s="14">
        <f>D6*J6</f>
        <v>16.783999999999999</v>
      </c>
      <c r="N6" s="14">
        <f>J6*F6</f>
        <v>16.783999999999999</v>
      </c>
      <c r="O6" s="14">
        <f>J6*G6</f>
        <v>16.783999999999999</v>
      </c>
      <c r="P6" s="14">
        <f>J6*G6</f>
        <v>16.783999999999999</v>
      </c>
    </row>
    <row r="7" spans="1:16">
      <c r="A7" s="14" t="s">
        <v>3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8">
        <v>82</v>
      </c>
      <c r="I7" s="14">
        <f>H7*4.9/100</f>
        <v>4.0179999999999998</v>
      </c>
      <c r="J7" s="17">
        <f>H7+I7</f>
        <v>86.018000000000001</v>
      </c>
      <c r="K7" s="14">
        <f>B7*J7</f>
        <v>86.018000000000001</v>
      </c>
      <c r="L7" s="14">
        <f>C7*J7</f>
        <v>86.018000000000001</v>
      </c>
      <c r="M7" s="14">
        <f>D7*J7</f>
        <v>86.018000000000001</v>
      </c>
      <c r="N7" s="14">
        <f>J7*F7</f>
        <v>86.018000000000001</v>
      </c>
      <c r="O7" s="14">
        <f>J7*G7</f>
        <v>86.018000000000001</v>
      </c>
      <c r="P7" s="14">
        <f>J7*G7</f>
        <v>86.018000000000001</v>
      </c>
    </row>
    <row r="8" spans="1:16">
      <c r="A8" s="14" t="s">
        <v>4</v>
      </c>
      <c r="B8" s="14"/>
      <c r="C8" s="14">
        <v>2</v>
      </c>
      <c r="D8" s="14">
        <v>0</v>
      </c>
      <c r="E8" s="14">
        <v>2</v>
      </c>
      <c r="F8" s="14"/>
      <c r="G8" s="14">
        <v>2</v>
      </c>
      <c r="H8" s="18">
        <v>35</v>
      </c>
      <c r="I8" s="14">
        <f>H8*4.9/100</f>
        <v>1.7150000000000001</v>
      </c>
      <c r="J8" s="17">
        <f>H8+I8</f>
        <v>36.715000000000003</v>
      </c>
      <c r="K8" s="14">
        <f t="shared" ref="K8:K12" si="0">B8*J8</f>
        <v>0</v>
      </c>
      <c r="L8" s="14">
        <f t="shared" ref="L8:L12" si="1">C8*J8</f>
        <v>73.430000000000007</v>
      </c>
      <c r="M8" s="14">
        <f t="shared" ref="M8:M12" si="2">D8*J8</f>
        <v>0</v>
      </c>
      <c r="N8" s="14">
        <f>E8*J8</f>
        <v>73.430000000000007</v>
      </c>
      <c r="O8" s="14">
        <f>J8*F8</f>
        <v>0</v>
      </c>
      <c r="P8" s="14">
        <f>J8*G8</f>
        <v>73.430000000000007</v>
      </c>
    </row>
    <row r="9" spans="1:16">
      <c r="A9" s="14" t="s">
        <v>12</v>
      </c>
      <c r="B9" s="14"/>
      <c r="C9" s="14"/>
      <c r="D9" s="14"/>
      <c r="E9" s="14">
        <v>0</v>
      </c>
      <c r="F9" s="14"/>
      <c r="G9" s="14">
        <v>1</v>
      </c>
      <c r="H9" s="18">
        <v>151</v>
      </c>
      <c r="I9" s="14">
        <f>H12*4.9/100</f>
        <v>6.37</v>
      </c>
      <c r="J9" s="17">
        <f>H12+I9</f>
        <v>136.37</v>
      </c>
      <c r="K9" s="14">
        <f t="shared" si="0"/>
        <v>0</v>
      </c>
      <c r="L9" s="14">
        <f t="shared" si="1"/>
        <v>0</v>
      </c>
      <c r="M9" s="14">
        <f t="shared" si="2"/>
        <v>0</v>
      </c>
      <c r="N9" s="14">
        <f t="shared" ref="N9:N12" si="3">E9*J9</f>
        <v>0</v>
      </c>
      <c r="O9" s="14">
        <f t="shared" ref="O9:O12" si="4">J9*F9</f>
        <v>0</v>
      </c>
      <c r="P9" s="14">
        <f t="shared" ref="P9:P12" si="5">J9*G9</f>
        <v>136.37</v>
      </c>
    </row>
    <row r="10" spans="1:16">
      <c r="A10" s="14" t="s">
        <v>13</v>
      </c>
      <c r="B10" s="14"/>
      <c r="C10" s="14"/>
      <c r="D10" s="14"/>
      <c r="E10" s="14">
        <v>0</v>
      </c>
      <c r="F10" s="14"/>
      <c r="G10" s="14">
        <v>1</v>
      </c>
      <c r="H10" s="18">
        <v>148</v>
      </c>
      <c r="I10" s="14">
        <f>H9*4.9/100</f>
        <v>7.3990000000000009</v>
      </c>
      <c r="J10" s="17">
        <f>H9+I10</f>
        <v>158.399</v>
      </c>
      <c r="K10" s="14">
        <f t="shared" si="0"/>
        <v>0</v>
      </c>
      <c r="L10" s="14">
        <f t="shared" si="1"/>
        <v>0</v>
      </c>
      <c r="M10" s="14">
        <f t="shared" si="2"/>
        <v>0</v>
      </c>
      <c r="N10" s="14">
        <f t="shared" si="3"/>
        <v>0</v>
      </c>
      <c r="O10" s="14">
        <f t="shared" si="4"/>
        <v>0</v>
      </c>
      <c r="P10" s="14">
        <f t="shared" si="5"/>
        <v>158.399</v>
      </c>
    </row>
    <row r="11" spans="1:16">
      <c r="A11" s="14" t="s">
        <v>14</v>
      </c>
      <c r="B11" s="14"/>
      <c r="C11" s="14"/>
      <c r="D11" s="14"/>
      <c r="E11" s="14"/>
      <c r="F11" s="14"/>
      <c r="G11" s="14">
        <v>1</v>
      </c>
      <c r="H11" s="18">
        <v>123</v>
      </c>
      <c r="I11" s="14">
        <f>H10*4.9/100</f>
        <v>7.2520000000000007</v>
      </c>
      <c r="J11" s="17">
        <f>H10+I11</f>
        <v>155.25200000000001</v>
      </c>
      <c r="K11" s="14">
        <f t="shared" si="0"/>
        <v>0</v>
      </c>
      <c r="L11" s="14">
        <f t="shared" si="1"/>
        <v>0</v>
      </c>
      <c r="M11" s="14">
        <f t="shared" si="2"/>
        <v>0</v>
      </c>
      <c r="N11" s="14">
        <f t="shared" si="3"/>
        <v>0</v>
      </c>
      <c r="O11" s="14">
        <f t="shared" si="4"/>
        <v>0</v>
      </c>
      <c r="P11" s="14">
        <f t="shared" si="5"/>
        <v>155.25200000000001</v>
      </c>
    </row>
    <row r="12" spans="1:16">
      <c r="A12" s="14" t="s">
        <v>5</v>
      </c>
      <c r="B12" s="14"/>
      <c r="C12" s="14"/>
      <c r="D12" s="14"/>
      <c r="E12" s="14">
        <v>1</v>
      </c>
      <c r="F12" s="14"/>
      <c r="G12" s="14"/>
      <c r="H12" s="18">
        <v>130</v>
      </c>
      <c r="I12" s="14">
        <f>H11*4.9/100</f>
        <v>6.0270000000000001</v>
      </c>
      <c r="J12" s="17">
        <f>H11+I12</f>
        <v>129.02699999999999</v>
      </c>
      <c r="K12" s="14">
        <f t="shared" si="0"/>
        <v>0</v>
      </c>
      <c r="L12" s="14">
        <f t="shared" si="1"/>
        <v>0</v>
      </c>
      <c r="M12" s="14">
        <f t="shared" si="2"/>
        <v>0</v>
      </c>
      <c r="N12" s="14">
        <f t="shared" si="3"/>
        <v>129.02699999999999</v>
      </c>
      <c r="O12" s="14">
        <f t="shared" si="4"/>
        <v>0</v>
      </c>
      <c r="P12" s="14">
        <f t="shared" si="5"/>
        <v>0</v>
      </c>
    </row>
    <row r="13" spans="1:16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8">
        <v>379</v>
      </c>
      <c r="I13" s="14">
        <f>H13*4.9/100</f>
        <v>18.571000000000002</v>
      </c>
      <c r="J13" s="17">
        <f>H13+I13</f>
        <v>397.57100000000003</v>
      </c>
      <c r="K13" s="14">
        <f>B13*J13</f>
        <v>397.57100000000003</v>
      </c>
      <c r="L13" s="14">
        <f>C13*J13</f>
        <v>397.57100000000003</v>
      </c>
      <c r="M13" s="14">
        <f>D13*J13</f>
        <v>397.57100000000003</v>
      </c>
      <c r="N13" s="14">
        <f>J13*F13</f>
        <v>397.57100000000003</v>
      </c>
      <c r="O13" s="14">
        <f>J13*G13</f>
        <v>397.57100000000003</v>
      </c>
      <c r="P13" s="14">
        <f>J13*G13</f>
        <v>397.57100000000003</v>
      </c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ref="K14:P14" si="6">SUM(K4:K13)</f>
        <v>564.36200000000008</v>
      </c>
      <c r="L14" s="14">
        <f t="shared" si="6"/>
        <v>637.79200000000003</v>
      </c>
      <c r="M14" s="14">
        <f t="shared" si="6"/>
        <v>564.36200000000008</v>
      </c>
      <c r="N14" s="14">
        <f t="shared" si="6"/>
        <v>766.81899999999996</v>
      </c>
      <c r="O14" s="14">
        <f t="shared" si="6"/>
        <v>564.36200000000008</v>
      </c>
      <c r="P14" s="14">
        <f t="shared" si="6"/>
        <v>1087.8130000000001</v>
      </c>
    </row>
    <row r="16" spans="1:16">
      <c r="A16" s="1" t="s">
        <v>7</v>
      </c>
      <c r="M16" s="11">
        <f>AVERAGE(K14:M14)</f>
        <v>588.83866666666665</v>
      </c>
      <c r="N16" s="11"/>
      <c r="O16" s="11"/>
      <c r="P16" s="11">
        <f>AVERAGE(K14:P14)</f>
        <v>697.58500000000004</v>
      </c>
    </row>
    <row r="17" spans="1:4">
      <c r="A17" t="s">
        <v>8</v>
      </c>
      <c r="C17" s="6">
        <v>3</v>
      </c>
      <c r="D17">
        <f>(C17/100)+1</f>
        <v>1.03</v>
      </c>
    </row>
    <row r="18" spans="1:4">
      <c r="A18" t="s">
        <v>9</v>
      </c>
      <c r="C18" s="5">
        <v>3</v>
      </c>
    </row>
    <row r="19" spans="1:4">
      <c r="A19" t="s">
        <v>10</v>
      </c>
      <c r="C19" s="2">
        <f>M16*((D17^C18)-1)/(D17-1)/C18</f>
        <v>606.68047826666611</v>
      </c>
    </row>
    <row r="20" spans="1:4">
      <c r="A20" t="s">
        <v>9</v>
      </c>
      <c r="C20" s="5">
        <v>6</v>
      </c>
    </row>
    <row r="21" spans="1:4">
      <c r="A21" t="s">
        <v>11</v>
      </c>
      <c r="C21" s="2">
        <f>P16*((D17^6)-1)/(D17-1)/C20</f>
        <v>752.04428485656842</v>
      </c>
    </row>
    <row r="31" spans="1:4" ht="13.5" customHeight="1"/>
  </sheetData>
  <conditionalFormatting sqref="B4:G13">
    <cfRule type="cellIs" dxfId="32" priority="2" operator="greaterThan">
      <formula>0</formula>
    </cfRule>
  </conditionalFormatting>
  <conditionalFormatting sqref="K4:P13">
    <cfRule type="cellIs" dxfId="3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21" sqref="C21"/>
    </sheetView>
  </sheetViews>
  <sheetFormatPr baseColWidth="10" defaultRowHeight="15"/>
  <sheetData>
    <row r="1" spans="1:16" ht="27" thickBot="1">
      <c r="D1" s="7" t="s">
        <v>23</v>
      </c>
      <c r="E1" s="8"/>
      <c r="F1" s="8"/>
      <c r="G1" s="8"/>
      <c r="H1" s="9"/>
    </row>
    <row r="3" spans="1:16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6" t="s">
        <v>18</v>
      </c>
      <c r="I3" s="14" t="s">
        <v>16</v>
      </c>
      <c r="J3" s="17" t="s">
        <v>17</v>
      </c>
      <c r="K3" s="15">
        <v>2000</v>
      </c>
      <c r="L3" s="15">
        <v>4000</v>
      </c>
      <c r="M3" s="15">
        <v>6000</v>
      </c>
      <c r="N3" s="15">
        <v>8000</v>
      </c>
      <c r="O3" s="15">
        <v>10000</v>
      </c>
      <c r="P3" s="15">
        <v>12000</v>
      </c>
    </row>
    <row r="4" spans="1:16">
      <c r="A4" s="14" t="s">
        <v>0</v>
      </c>
      <c r="B4" s="14">
        <v>5</v>
      </c>
      <c r="C4" s="14">
        <v>5</v>
      </c>
      <c r="D4" s="14">
        <v>5</v>
      </c>
      <c r="E4" s="14">
        <v>5</v>
      </c>
      <c r="F4" s="14">
        <v>5</v>
      </c>
      <c r="G4" s="14">
        <v>5</v>
      </c>
      <c r="H4" s="18">
        <v>6.6</v>
      </c>
      <c r="I4" s="14">
        <f>H4*4.9/100</f>
        <v>0.32340000000000002</v>
      </c>
      <c r="J4" s="17">
        <f>H4+I4</f>
        <v>6.9234</v>
      </c>
      <c r="K4" s="14">
        <f>B4*J4</f>
        <v>34.616999999999997</v>
      </c>
      <c r="L4" s="14">
        <f>C4*J4</f>
        <v>34.616999999999997</v>
      </c>
      <c r="M4" s="14">
        <f>D4*J4</f>
        <v>34.616999999999997</v>
      </c>
      <c r="N4" s="14">
        <f>J4*F4</f>
        <v>34.616999999999997</v>
      </c>
      <c r="O4" s="14">
        <f>J4*G4</f>
        <v>34.616999999999997</v>
      </c>
      <c r="P4" s="14">
        <f>J4*G4</f>
        <v>34.616999999999997</v>
      </c>
    </row>
    <row r="5" spans="1:16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8">
        <v>28</v>
      </c>
      <c r="I5" s="14">
        <f>H5*4.9/100</f>
        <v>1.3720000000000001</v>
      </c>
      <c r="J5" s="17">
        <f>H5+I5</f>
        <v>29.372</v>
      </c>
      <c r="K5" s="14">
        <f>B5*J5</f>
        <v>29.372</v>
      </c>
      <c r="L5" s="14">
        <f>C5*J5</f>
        <v>29.372</v>
      </c>
      <c r="M5" s="14">
        <f>D5*J5</f>
        <v>29.372</v>
      </c>
      <c r="N5" s="14">
        <f>J5*F5</f>
        <v>29.372</v>
      </c>
      <c r="O5" s="14">
        <f>J5*G5</f>
        <v>29.372</v>
      </c>
      <c r="P5" s="14">
        <f>J5*G5</f>
        <v>29.372</v>
      </c>
    </row>
    <row r="6" spans="1:16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8">
        <v>12</v>
      </c>
      <c r="I6" s="14">
        <f>H6*4.9/100</f>
        <v>0.58800000000000008</v>
      </c>
      <c r="J6" s="17">
        <f>H6+I6</f>
        <v>12.588000000000001</v>
      </c>
      <c r="K6" s="14">
        <f>B6*J6</f>
        <v>12.588000000000001</v>
      </c>
      <c r="L6" s="14">
        <f>C6*J6</f>
        <v>12.588000000000001</v>
      </c>
      <c r="M6" s="14">
        <f>D6*J6</f>
        <v>12.588000000000001</v>
      </c>
      <c r="N6" s="14">
        <f>J6*F6</f>
        <v>12.588000000000001</v>
      </c>
      <c r="O6" s="14">
        <f>J6*G6</f>
        <v>12.588000000000001</v>
      </c>
      <c r="P6" s="14">
        <f>J6*G6</f>
        <v>12.588000000000001</v>
      </c>
    </row>
    <row r="7" spans="1:16">
      <c r="A7" s="14" t="s">
        <v>3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8">
        <v>82</v>
      </c>
      <c r="I7" s="14">
        <f>H7*4.9/100</f>
        <v>4.0179999999999998</v>
      </c>
      <c r="J7" s="17">
        <f>H7+I7</f>
        <v>86.018000000000001</v>
      </c>
      <c r="K7" s="14">
        <f>B7*J7</f>
        <v>86.018000000000001</v>
      </c>
      <c r="L7" s="14">
        <f>C7*J7</f>
        <v>86.018000000000001</v>
      </c>
      <c r="M7" s="14">
        <f>D7*J7</f>
        <v>86.018000000000001</v>
      </c>
      <c r="N7" s="14">
        <f>J7*F7</f>
        <v>86.018000000000001</v>
      </c>
      <c r="O7" s="14">
        <f>J7*G7</f>
        <v>86.018000000000001</v>
      </c>
      <c r="P7" s="14">
        <f>J7*G7</f>
        <v>86.018000000000001</v>
      </c>
    </row>
    <row r="8" spans="1:16">
      <c r="A8" s="14" t="s">
        <v>4</v>
      </c>
      <c r="B8" s="14"/>
      <c r="C8" s="14">
        <v>2</v>
      </c>
      <c r="D8" s="14">
        <v>0</v>
      </c>
      <c r="E8" s="14">
        <v>2</v>
      </c>
      <c r="F8" s="14"/>
      <c r="G8" s="14">
        <v>2</v>
      </c>
      <c r="H8" s="18">
        <v>35</v>
      </c>
      <c r="I8" s="14">
        <f>H8*4.9/100</f>
        <v>1.7150000000000001</v>
      </c>
      <c r="J8" s="17">
        <f>H8+I8</f>
        <v>36.715000000000003</v>
      </c>
      <c r="K8" s="14">
        <f t="shared" ref="K8:K12" si="0">B8*J8</f>
        <v>0</v>
      </c>
      <c r="L8" s="14">
        <f t="shared" ref="L8:L12" si="1">C8*J8</f>
        <v>73.430000000000007</v>
      </c>
      <c r="M8" s="14">
        <f t="shared" ref="M8:M12" si="2">D8*J8</f>
        <v>0</v>
      </c>
      <c r="N8" s="14">
        <f>E8*J8</f>
        <v>73.430000000000007</v>
      </c>
      <c r="O8" s="14">
        <f>J8*F8</f>
        <v>0</v>
      </c>
      <c r="P8" s="14">
        <f>J8*G8</f>
        <v>73.430000000000007</v>
      </c>
    </row>
    <row r="9" spans="1:16">
      <c r="A9" s="14" t="s">
        <v>12</v>
      </c>
      <c r="B9" s="14"/>
      <c r="C9" s="14"/>
      <c r="D9" s="14"/>
      <c r="E9" s="14">
        <v>0</v>
      </c>
      <c r="F9" s="14"/>
      <c r="G9" s="14">
        <v>1</v>
      </c>
      <c r="H9" s="18">
        <v>151</v>
      </c>
      <c r="I9" s="14">
        <f>H12*4.9/100</f>
        <v>2.6949999999999998</v>
      </c>
      <c r="J9" s="17">
        <f>H12+I9</f>
        <v>57.695</v>
      </c>
      <c r="K9" s="14">
        <f t="shared" si="0"/>
        <v>0</v>
      </c>
      <c r="L9" s="14">
        <f t="shared" si="1"/>
        <v>0</v>
      </c>
      <c r="M9" s="14">
        <f t="shared" si="2"/>
        <v>0</v>
      </c>
      <c r="N9" s="14">
        <f t="shared" ref="N9:N12" si="3">E9*J9</f>
        <v>0</v>
      </c>
      <c r="O9" s="14">
        <f t="shared" ref="O9:O12" si="4">J9*F9</f>
        <v>0</v>
      </c>
      <c r="P9" s="14">
        <f t="shared" ref="P9:P12" si="5">J9*G9</f>
        <v>57.695</v>
      </c>
    </row>
    <row r="10" spans="1:16">
      <c r="A10" s="14" t="s">
        <v>13</v>
      </c>
      <c r="B10" s="14"/>
      <c r="C10" s="14"/>
      <c r="D10" s="14"/>
      <c r="E10" s="14">
        <v>0</v>
      </c>
      <c r="F10" s="14"/>
      <c r="G10" s="14">
        <v>1</v>
      </c>
      <c r="H10" s="18">
        <v>161</v>
      </c>
      <c r="I10" s="14">
        <f>H9*4.9/100</f>
        <v>7.3990000000000009</v>
      </c>
      <c r="J10" s="17">
        <f>H9+I10</f>
        <v>158.399</v>
      </c>
      <c r="K10" s="14">
        <f t="shared" si="0"/>
        <v>0</v>
      </c>
      <c r="L10" s="14">
        <f t="shared" si="1"/>
        <v>0</v>
      </c>
      <c r="M10" s="14">
        <f t="shared" si="2"/>
        <v>0</v>
      </c>
      <c r="N10" s="14">
        <f t="shared" si="3"/>
        <v>0</v>
      </c>
      <c r="O10" s="14">
        <f t="shared" si="4"/>
        <v>0</v>
      </c>
      <c r="P10" s="14">
        <f t="shared" si="5"/>
        <v>158.399</v>
      </c>
    </row>
    <row r="11" spans="1:16">
      <c r="A11" s="14" t="s">
        <v>14</v>
      </c>
      <c r="B11" s="14"/>
      <c r="C11" s="14"/>
      <c r="D11" s="14"/>
      <c r="E11" s="14"/>
      <c r="F11" s="14"/>
      <c r="G11" s="14">
        <v>1</v>
      </c>
      <c r="H11" s="18">
        <v>170</v>
      </c>
      <c r="I11" s="14">
        <f>H10*4.9/100</f>
        <v>7.8890000000000011</v>
      </c>
      <c r="J11" s="17">
        <f>H10+I11</f>
        <v>168.88900000000001</v>
      </c>
      <c r="K11" s="14">
        <f t="shared" si="0"/>
        <v>0</v>
      </c>
      <c r="L11" s="14">
        <f t="shared" si="1"/>
        <v>0</v>
      </c>
      <c r="M11" s="14">
        <f t="shared" si="2"/>
        <v>0</v>
      </c>
      <c r="N11" s="14">
        <f t="shared" si="3"/>
        <v>0</v>
      </c>
      <c r="O11" s="14">
        <f t="shared" si="4"/>
        <v>0</v>
      </c>
      <c r="P11" s="14">
        <f t="shared" si="5"/>
        <v>168.88900000000001</v>
      </c>
    </row>
    <row r="12" spans="1:16">
      <c r="A12" s="14" t="s">
        <v>5</v>
      </c>
      <c r="B12" s="14"/>
      <c r="C12" s="14"/>
      <c r="D12" s="14"/>
      <c r="E12" s="14">
        <v>1</v>
      </c>
      <c r="F12" s="14"/>
      <c r="G12" s="14"/>
      <c r="H12" s="18">
        <v>55</v>
      </c>
      <c r="I12" s="14">
        <f>H11*4.9/100</f>
        <v>8.3300000000000018</v>
      </c>
      <c r="J12" s="17">
        <f>H11+I12</f>
        <v>178.33</v>
      </c>
      <c r="K12" s="14">
        <f t="shared" si="0"/>
        <v>0</v>
      </c>
      <c r="L12" s="14">
        <f t="shared" si="1"/>
        <v>0</v>
      </c>
      <c r="M12" s="14">
        <f t="shared" si="2"/>
        <v>0</v>
      </c>
      <c r="N12" s="14">
        <f t="shared" si="3"/>
        <v>178.33</v>
      </c>
      <c r="O12" s="14">
        <f t="shared" si="4"/>
        <v>0</v>
      </c>
      <c r="P12" s="14">
        <f t="shared" si="5"/>
        <v>0</v>
      </c>
    </row>
    <row r="13" spans="1:16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8">
        <v>410</v>
      </c>
      <c r="I13" s="14">
        <f>H13*4.9/100</f>
        <v>20.090000000000003</v>
      </c>
      <c r="J13" s="17">
        <f>H13+I13</f>
        <v>430.09000000000003</v>
      </c>
      <c r="K13" s="14">
        <f>B13*J13</f>
        <v>430.09000000000003</v>
      </c>
      <c r="L13" s="14">
        <f>C13*J13</f>
        <v>430.09000000000003</v>
      </c>
      <c r="M13" s="14">
        <f>D13*J13</f>
        <v>430.09000000000003</v>
      </c>
      <c r="N13" s="14">
        <f>J13*F13</f>
        <v>430.09000000000003</v>
      </c>
      <c r="O13" s="14">
        <f>J13*G13</f>
        <v>430.09000000000003</v>
      </c>
      <c r="P13" s="14">
        <f>J13*G13</f>
        <v>430.09000000000003</v>
      </c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ref="K14:P14" si="6">SUM(K4:K13)</f>
        <v>592.68500000000006</v>
      </c>
      <c r="L14" s="14">
        <f t="shared" si="6"/>
        <v>666.11500000000001</v>
      </c>
      <c r="M14" s="14">
        <f t="shared" si="6"/>
        <v>592.68500000000006</v>
      </c>
      <c r="N14" s="14">
        <f t="shared" si="6"/>
        <v>844.44500000000005</v>
      </c>
      <c r="O14" s="14">
        <f t="shared" si="6"/>
        <v>592.68500000000006</v>
      </c>
      <c r="P14" s="14">
        <f t="shared" si="6"/>
        <v>1051.098</v>
      </c>
    </row>
    <row r="16" spans="1:16">
      <c r="A16" s="1" t="s">
        <v>7</v>
      </c>
      <c r="M16" s="11">
        <f>AVERAGE(K14:M14)</f>
        <v>617.16166666666675</v>
      </c>
      <c r="N16" s="11"/>
      <c r="O16" s="11"/>
      <c r="P16" s="11">
        <f>AVERAGE(K14:P14)</f>
        <v>723.28549999999996</v>
      </c>
    </row>
    <row r="17" spans="1:4">
      <c r="A17" t="s">
        <v>8</v>
      </c>
      <c r="C17" s="6">
        <v>3</v>
      </c>
      <c r="D17">
        <f>(C17/100)+1</f>
        <v>1.03</v>
      </c>
    </row>
    <row r="18" spans="1:4">
      <c r="A18" t="s">
        <v>9</v>
      </c>
      <c r="C18" s="5">
        <v>3</v>
      </c>
    </row>
    <row r="19" spans="1:4">
      <c r="A19" t="s">
        <v>10</v>
      </c>
      <c r="C19" s="2">
        <f>M16*((D17^C18)-1)/(D17-1)/C18</f>
        <v>635.86166516666617</v>
      </c>
    </row>
    <row r="20" spans="1:4">
      <c r="A20" t="s">
        <v>9</v>
      </c>
      <c r="C20" s="5">
        <v>6</v>
      </c>
    </row>
    <row r="21" spans="1:4">
      <c r="A21" t="s">
        <v>11</v>
      </c>
      <c r="C21" s="2">
        <f>P16*((D17^6)-1)/(D17-1)/C20</f>
        <v>779.75117956181009</v>
      </c>
    </row>
  </sheetData>
  <conditionalFormatting sqref="B4:G13">
    <cfRule type="cellIs" dxfId="30" priority="2" operator="greaterThan">
      <formula>0</formula>
    </cfRule>
  </conditionalFormatting>
  <conditionalFormatting sqref="K4:P13">
    <cfRule type="cellIs" dxfId="2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1"/>
  <sheetViews>
    <sheetView topLeftCell="A7" workbookViewId="0">
      <selection activeCell="C21" sqref="C21"/>
    </sheetView>
  </sheetViews>
  <sheetFormatPr baseColWidth="10" defaultRowHeight="15"/>
  <cols>
    <col min="1" max="1" width="20.5703125" customWidth="1"/>
    <col min="2" max="2" width="9.28515625" customWidth="1"/>
    <col min="3" max="3" width="11.5703125" customWidth="1"/>
    <col min="4" max="4" width="9.140625" customWidth="1"/>
    <col min="5" max="5" width="9.42578125" customWidth="1"/>
    <col min="6" max="6" width="9.7109375" customWidth="1"/>
    <col min="7" max="7" width="9.140625" customWidth="1"/>
  </cols>
  <sheetData>
    <row r="1" spans="1:16" ht="27" thickBot="1">
      <c r="D1" s="7" t="s">
        <v>15</v>
      </c>
      <c r="E1" s="8"/>
      <c r="F1" s="8"/>
      <c r="G1" s="8"/>
      <c r="H1" s="9"/>
    </row>
    <row r="3" spans="1:16">
      <c r="B3" s="3">
        <v>2000</v>
      </c>
      <c r="C3" s="3">
        <v>4000</v>
      </c>
      <c r="D3" s="3">
        <v>6000</v>
      </c>
      <c r="E3" s="3">
        <v>8000</v>
      </c>
      <c r="F3" s="3">
        <v>10000</v>
      </c>
      <c r="G3" s="3">
        <v>12000</v>
      </c>
      <c r="H3" s="10" t="s">
        <v>18</v>
      </c>
      <c r="I3" t="s">
        <v>16</v>
      </c>
      <c r="J3" s="4" t="s">
        <v>17</v>
      </c>
      <c r="K3" s="3">
        <v>2000</v>
      </c>
      <c r="L3" s="3">
        <v>4000</v>
      </c>
      <c r="M3" s="3">
        <v>6000</v>
      </c>
      <c r="N3" s="3">
        <v>8000</v>
      </c>
      <c r="O3" s="3">
        <v>10000</v>
      </c>
      <c r="P3" s="3">
        <v>12000</v>
      </c>
    </row>
    <row r="4" spans="1:16">
      <c r="A4" t="s">
        <v>0</v>
      </c>
      <c r="B4">
        <v>10</v>
      </c>
      <c r="C4">
        <v>10</v>
      </c>
      <c r="D4">
        <v>10</v>
      </c>
      <c r="E4">
        <v>10</v>
      </c>
      <c r="F4">
        <v>10</v>
      </c>
      <c r="G4">
        <v>10</v>
      </c>
      <c r="H4">
        <v>6.6</v>
      </c>
      <c r="I4">
        <f t="shared" ref="I4:I13" si="0">H4*4.9/100</f>
        <v>0.32340000000000002</v>
      </c>
      <c r="J4">
        <f t="shared" ref="J4:J13" si="1">H4+I4</f>
        <v>6.9234</v>
      </c>
      <c r="K4">
        <f t="shared" ref="K4:K13" si="2">B4*J4</f>
        <v>69.233999999999995</v>
      </c>
      <c r="L4">
        <f t="shared" ref="L4:L13" si="3">C4*J4</f>
        <v>69.233999999999995</v>
      </c>
      <c r="M4">
        <f t="shared" ref="M4:M13" si="4">D4*J4</f>
        <v>69.233999999999995</v>
      </c>
      <c r="N4">
        <f>J4*F4</f>
        <v>69.233999999999995</v>
      </c>
      <c r="O4">
        <f>J4*G4</f>
        <v>69.233999999999995</v>
      </c>
      <c r="P4">
        <f t="shared" ref="P4:P13" si="5">J4*G4</f>
        <v>69.233999999999995</v>
      </c>
    </row>
    <row r="5" spans="1:16">
      <c r="A5" t="s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28</v>
      </c>
      <c r="I5">
        <f t="shared" si="0"/>
        <v>1.3720000000000001</v>
      </c>
      <c r="J5">
        <f t="shared" si="1"/>
        <v>29.372</v>
      </c>
      <c r="K5">
        <f t="shared" si="2"/>
        <v>29.372</v>
      </c>
      <c r="L5">
        <f t="shared" si="3"/>
        <v>29.372</v>
      </c>
      <c r="M5">
        <f t="shared" si="4"/>
        <v>29.372</v>
      </c>
      <c r="N5">
        <f>J5*F5</f>
        <v>29.372</v>
      </c>
      <c r="O5">
        <f>J5*G5</f>
        <v>29.372</v>
      </c>
      <c r="P5">
        <f t="shared" si="5"/>
        <v>29.372</v>
      </c>
    </row>
    <row r="6" spans="1:16">
      <c r="A6" t="s">
        <v>2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16</v>
      </c>
      <c r="I6">
        <f t="shared" si="0"/>
        <v>0.78400000000000003</v>
      </c>
      <c r="J6">
        <f t="shared" si="1"/>
        <v>16.783999999999999</v>
      </c>
      <c r="K6">
        <f t="shared" si="2"/>
        <v>16.783999999999999</v>
      </c>
      <c r="L6">
        <f t="shared" si="3"/>
        <v>16.783999999999999</v>
      </c>
      <c r="M6">
        <f t="shared" si="4"/>
        <v>16.783999999999999</v>
      </c>
      <c r="N6">
        <f>J6*F6</f>
        <v>16.783999999999999</v>
      </c>
      <c r="O6">
        <f>J6*G6</f>
        <v>16.783999999999999</v>
      </c>
      <c r="P6">
        <f t="shared" si="5"/>
        <v>16.783999999999999</v>
      </c>
    </row>
    <row r="7" spans="1:16">
      <c r="A7" t="s">
        <v>3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82</v>
      </c>
      <c r="I7">
        <f t="shared" si="0"/>
        <v>4.0179999999999998</v>
      </c>
      <c r="J7">
        <f t="shared" si="1"/>
        <v>86.018000000000001</v>
      </c>
      <c r="K7">
        <f t="shared" si="2"/>
        <v>86.018000000000001</v>
      </c>
      <c r="L7">
        <f t="shared" si="3"/>
        <v>86.018000000000001</v>
      </c>
      <c r="M7">
        <f t="shared" si="4"/>
        <v>86.018000000000001</v>
      </c>
      <c r="N7">
        <f>J7*F7</f>
        <v>86.018000000000001</v>
      </c>
      <c r="O7">
        <f>J7*G7</f>
        <v>86.018000000000001</v>
      </c>
      <c r="P7">
        <f t="shared" si="5"/>
        <v>86.018000000000001</v>
      </c>
    </row>
    <row r="8" spans="1:16">
      <c r="A8" t="s">
        <v>4</v>
      </c>
      <c r="C8">
        <v>2</v>
      </c>
      <c r="D8">
        <v>0</v>
      </c>
      <c r="E8">
        <v>2</v>
      </c>
      <c r="G8">
        <v>2</v>
      </c>
      <c r="H8">
        <v>35</v>
      </c>
      <c r="I8">
        <f t="shared" si="0"/>
        <v>1.7150000000000001</v>
      </c>
      <c r="J8">
        <f t="shared" si="1"/>
        <v>36.715000000000003</v>
      </c>
      <c r="K8">
        <f t="shared" si="2"/>
        <v>0</v>
      </c>
      <c r="L8">
        <f t="shared" si="3"/>
        <v>73.430000000000007</v>
      </c>
      <c r="M8">
        <f t="shared" si="4"/>
        <v>0</v>
      </c>
      <c r="N8">
        <f>E8*J8</f>
        <v>73.430000000000007</v>
      </c>
      <c r="O8">
        <f>J8*F8</f>
        <v>0</v>
      </c>
      <c r="P8">
        <f t="shared" si="5"/>
        <v>73.430000000000007</v>
      </c>
    </row>
    <row r="9" spans="1:16">
      <c r="A9" t="s">
        <v>5</v>
      </c>
      <c r="E9">
        <v>1</v>
      </c>
      <c r="H9">
        <v>55</v>
      </c>
      <c r="I9">
        <f t="shared" si="0"/>
        <v>2.6949999999999998</v>
      </c>
      <c r="J9">
        <f t="shared" si="1"/>
        <v>57.695</v>
      </c>
      <c r="K9">
        <f t="shared" si="2"/>
        <v>0</v>
      </c>
      <c r="L9">
        <f t="shared" si="3"/>
        <v>0</v>
      </c>
      <c r="M9">
        <f t="shared" si="4"/>
        <v>0</v>
      </c>
      <c r="N9">
        <f>J9*F9</f>
        <v>0</v>
      </c>
      <c r="O9">
        <f>J9*E9</f>
        <v>57.695</v>
      </c>
      <c r="P9">
        <f t="shared" si="5"/>
        <v>0</v>
      </c>
    </row>
    <row r="10" spans="1:16">
      <c r="A10" t="s">
        <v>12</v>
      </c>
      <c r="E10">
        <v>1</v>
      </c>
      <c r="H10">
        <v>169</v>
      </c>
      <c r="I10">
        <f t="shared" si="0"/>
        <v>8.2810000000000006</v>
      </c>
      <c r="J10">
        <f t="shared" si="1"/>
        <v>177.28100000000001</v>
      </c>
      <c r="K10">
        <f t="shared" si="2"/>
        <v>0</v>
      </c>
      <c r="L10">
        <f t="shared" si="3"/>
        <v>0</v>
      </c>
      <c r="M10">
        <f t="shared" si="4"/>
        <v>0</v>
      </c>
      <c r="N10">
        <f>J10*F10</f>
        <v>0</v>
      </c>
      <c r="O10">
        <f>J10*E10</f>
        <v>177.28100000000001</v>
      </c>
      <c r="P10">
        <f t="shared" si="5"/>
        <v>0</v>
      </c>
    </row>
    <row r="11" spans="1:16">
      <c r="A11" t="s">
        <v>13</v>
      </c>
      <c r="E11">
        <v>1</v>
      </c>
      <c r="H11">
        <v>151</v>
      </c>
      <c r="I11">
        <f t="shared" si="0"/>
        <v>7.3990000000000009</v>
      </c>
      <c r="J11">
        <f t="shared" si="1"/>
        <v>158.399</v>
      </c>
      <c r="K11">
        <f t="shared" si="2"/>
        <v>0</v>
      </c>
      <c r="L11">
        <f t="shared" si="3"/>
        <v>0</v>
      </c>
      <c r="M11">
        <f t="shared" si="4"/>
        <v>0</v>
      </c>
      <c r="N11">
        <f>J11*F11</f>
        <v>0</v>
      </c>
      <c r="O11">
        <f>J11*E11</f>
        <v>158.399</v>
      </c>
      <c r="P11">
        <f t="shared" si="5"/>
        <v>0</v>
      </c>
    </row>
    <row r="12" spans="1:16">
      <c r="A12" t="s">
        <v>14</v>
      </c>
      <c r="G12">
        <v>1</v>
      </c>
      <c r="H12">
        <v>184</v>
      </c>
      <c r="I12">
        <f t="shared" si="0"/>
        <v>9.016</v>
      </c>
      <c r="J12">
        <f t="shared" si="1"/>
        <v>193.01599999999999</v>
      </c>
      <c r="K12">
        <f t="shared" si="2"/>
        <v>0</v>
      </c>
      <c r="L12">
        <f t="shared" si="3"/>
        <v>0</v>
      </c>
      <c r="M12">
        <f t="shared" si="4"/>
        <v>0</v>
      </c>
      <c r="N12">
        <f>J12*F12</f>
        <v>0</v>
      </c>
      <c r="P12">
        <f t="shared" si="5"/>
        <v>193.01599999999999</v>
      </c>
    </row>
    <row r="13" spans="1:16">
      <c r="A13" t="s">
        <v>6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379</v>
      </c>
      <c r="I13">
        <f t="shared" si="0"/>
        <v>18.571000000000002</v>
      </c>
      <c r="J13">
        <f t="shared" si="1"/>
        <v>397.57100000000003</v>
      </c>
      <c r="K13">
        <f t="shared" si="2"/>
        <v>397.57100000000003</v>
      </c>
      <c r="L13">
        <f t="shared" si="3"/>
        <v>397.57100000000003</v>
      </c>
      <c r="M13">
        <f t="shared" si="4"/>
        <v>397.57100000000003</v>
      </c>
      <c r="N13">
        <f>J13*F13</f>
        <v>397.57100000000003</v>
      </c>
      <c r="O13">
        <f>J13*G13</f>
        <v>397.57100000000003</v>
      </c>
      <c r="P13">
        <f t="shared" si="5"/>
        <v>397.57100000000003</v>
      </c>
    </row>
    <row r="14" spans="1:16">
      <c r="K14">
        <f t="shared" ref="K14:P14" si="6">SUM(K4:K13)</f>
        <v>598.97900000000004</v>
      </c>
      <c r="L14">
        <f t="shared" si="6"/>
        <v>672.40899999999999</v>
      </c>
      <c r="M14">
        <f t="shared" si="6"/>
        <v>598.97900000000004</v>
      </c>
      <c r="N14">
        <f t="shared" si="6"/>
        <v>672.40899999999999</v>
      </c>
      <c r="O14">
        <f t="shared" si="6"/>
        <v>992.35400000000004</v>
      </c>
      <c r="P14">
        <f t="shared" si="6"/>
        <v>865.42499999999995</v>
      </c>
    </row>
    <row r="16" spans="1:16">
      <c r="A16" s="1" t="s">
        <v>7</v>
      </c>
      <c r="M16" s="11">
        <f>AVERAGE(K14:M14)</f>
        <v>623.45566666666662</v>
      </c>
      <c r="N16" s="11"/>
      <c r="O16" s="11"/>
      <c r="P16" s="11">
        <f>AVERAGE(K14:P14)</f>
        <v>733.42583333333334</v>
      </c>
    </row>
    <row r="17" spans="1:4">
      <c r="A17" t="s">
        <v>8</v>
      </c>
      <c r="C17" s="6">
        <v>3</v>
      </c>
      <c r="D17">
        <f>(C17/100)+1</f>
        <v>1.03</v>
      </c>
    </row>
    <row r="18" spans="1:4">
      <c r="A18" t="s">
        <v>9</v>
      </c>
      <c r="C18" s="5">
        <v>3</v>
      </c>
    </row>
    <row r="19" spans="1:4">
      <c r="A19" t="s">
        <v>10</v>
      </c>
      <c r="C19" s="2">
        <f>M16*((D17^C18)-1)/(D17-1)/C18</f>
        <v>642.34637336666617</v>
      </c>
    </row>
    <row r="20" spans="1:4">
      <c r="A20" t="s">
        <v>9</v>
      </c>
      <c r="C20" s="5">
        <v>6</v>
      </c>
    </row>
    <row r="21" spans="1:4">
      <c r="A21" t="s">
        <v>11</v>
      </c>
      <c r="C21" s="2">
        <f>P16*((D17^6)-1)/(D17-1)/C20</f>
        <v>790.68315162238184</v>
      </c>
    </row>
  </sheetData>
  <conditionalFormatting sqref="B3:G13">
    <cfRule type="cellIs" dxfId="28" priority="2" operator="greaterThan">
      <formula>0</formula>
    </cfRule>
  </conditionalFormatting>
  <conditionalFormatting sqref="K3:P13">
    <cfRule type="cellIs" dxfId="27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21" sqref="C21"/>
    </sheetView>
  </sheetViews>
  <sheetFormatPr baseColWidth="10" defaultRowHeight="15"/>
  <cols>
    <col min="2" max="2" width="21.28515625" customWidth="1"/>
  </cols>
  <sheetData>
    <row r="1" spans="1:16" ht="27" thickBot="1">
      <c r="D1" s="7" t="s">
        <v>24</v>
      </c>
      <c r="E1" s="8"/>
      <c r="F1" s="8"/>
      <c r="G1" s="8"/>
      <c r="H1" s="9"/>
    </row>
    <row r="3" spans="1:16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6" t="s">
        <v>18</v>
      </c>
      <c r="I3" s="14" t="s">
        <v>16</v>
      </c>
      <c r="J3" s="17" t="s">
        <v>17</v>
      </c>
      <c r="K3" s="15">
        <v>2000</v>
      </c>
      <c r="L3" s="15">
        <v>4000</v>
      </c>
      <c r="M3" s="15">
        <v>6000</v>
      </c>
      <c r="N3" s="15">
        <v>8000</v>
      </c>
      <c r="O3" s="15">
        <v>10000</v>
      </c>
      <c r="P3" s="15">
        <v>12000</v>
      </c>
    </row>
    <row r="4" spans="1:16">
      <c r="A4" s="14" t="s">
        <v>0</v>
      </c>
      <c r="B4" s="14">
        <v>5</v>
      </c>
      <c r="C4" s="14">
        <v>5</v>
      </c>
      <c r="D4" s="14">
        <v>5</v>
      </c>
      <c r="E4" s="14">
        <v>5</v>
      </c>
      <c r="F4" s="14">
        <v>5</v>
      </c>
      <c r="G4" s="14">
        <v>5</v>
      </c>
      <c r="H4" s="18">
        <v>6.6</v>
      </c>
      <c r="I4" s="14">
        <f>H4*4.9/100</f>
        <v>0.32340000000000002</v>
      </c>
      <c r="J4" s="17">
        <f>H4+I4</f>
        <v>6.9234</v>
      </c>
      <c r="K4" s="14">
        <f>B4*J4</f>
        <v>34.616999999999997</v>
      </c>
      <c r="L4" s="14">
        <f>C4*J4</f>
        <v>34.616999999999997</v>
      </c>
      <c r="M4" s="14">
        <f>D4*J4</f>
        <v>34.616999999999997</v>
      </c>
      <c r="N4" s="14">
        <f>J4*F4</f>
        <v>34.616999999999997</v>
      </c>
      <c r="O4" s="14">
        <f>J4*G4</f>
        <v>34.616999999999997</v>
      </c>
      <c r="P4" s="14">
        <f>J4*G4</f>
        <v>34.616999999999997</v>
      </c>
    </row>
    <row r="5" spans="1:16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8">
        <v>28</v>
      </c>
      <c r="I5" s="14">
        <f>H5*4.9/100</f>
        <v>1.3720000000000001</v>
      </c>
      <c r="J5" s="17">
        <f>H5+I5</f>
        <v>29.372</v>
      </c>
      <c r="K5" s="14">
        <f>B5*J5</f>
        <v>29.372</v>
      </c>
      <c r="L5" s="14">
        <f>C5*J5</f>
        <v>29.372</v>
      </c>
      <c r="M5" s="14">
        <f>D5*J5</f>
        <v>29.372</v>
      </c>
      <c r="N5" s="14">
        <f>J5*F5</f>
        <v>29.372</v>
      </c>
      <c r="O5" s="14">
        <f>J5*G5</f>
        <v>29.372</v>
      </c>
      <c r="P5" s="14">
        <f>J5*G5</f>
        <v>29.372</v>
      </c>
    </row>
    <row r="6" spans="1:16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8">
        <v>12</v>
      </c>
      <c r="I6" s="14">
        <f>H6*4.9/100</f>
        <v>0.58800000000000008</v>
      </c>
      <c r="J6" s="17">
        <f>H6+I6</f>
        <v>12.588000000000001</v>
      </c>
      <c r="K6" s="14">
        <f>B6*J6</f>
        <v>12.588000000000001</v>
      </c>
      <c r="L6" s="14">
        <f>C6*J6</f>
        <v>12.588000000000001</v>
      </c>
      <c r="M6" s="14">
        <f>D6*J6</f>
        <v>12.588000000000001</v>
      </c>
      <c r="N6" s="14">
        <f>J6*F6</f>
        <v>12.588000000000001</v>
      </c>
      <c r="O6" s="14">
        <f>J6*G6</f>
        <v>12.588000000000001</v>
      </c>
      <c r="P6" s="14">
        <f>J6*G6</f>
        <v>12.588000000000001</v>
      </c>
    </row>
    <row r="7" spans="1:16">
      <c r="A7" s="14" t="s">
        <v>3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8">
        <v>82</v>
      </c>
      <c r="I7" s="14">
        <f>H7*4.9/100</f>
        <v>4.0179999999999998</v>
      </c>
      <c r="J7" s="17">
        <f>H7+I7</f>
        <v>86.018000000000001</v>
      </c>
      <c r="K7" s="14">
        <f>B7*J7</f>
        <v>86.018000000000001</v>
      </c>
      <c r="L7" s="14">
        <f>C7*J7</f>
        <v>86.018000000000001</v>
      </c>
      <c r="M7" s="14">
        <f>D7*J7</f>
        <v>86.018000000000001</v>
      </c>
      <c r="N7" s="14">
        <f>J7*F7</f>
        <v>86.018000000000001</v>
      </c>
      <c r="O7" s="14">
        <f>J7*G7</f>
        <v>86.018000000000001</v>
      </c>
      <c r="P7" s="14">
        <f>J7*G7</f>
        <v>86.018000000000001</v>
      </c>
    </row>
    <row r="8" spans="1:16">
      <c r="A8" s="14" t="s">
        <v>4</v>
      </c>
      <c r="B8" s="14"/>
      <c r="C8" s="14">
        <v>2</v>
      </c>
      <c r="D8" s="14">
        <v>0</v>
      </c>
      <c r="E8" s="14">
        <v>2</v>
      </c>
      <c r="F8" s="14"/>
      <c r="G8" s="14">
        <v>2</v>
      </c>
      <c r="H8" s="18">
        <v>35</v>
      </c>
      <c r="I8" s="14">
        <f>H8*4.9/100</f>
        <v>1.7150000000000001</v>
      </c>
      <c r="J8" s="17">
        <f>H8+I8</f>
        <v>36.715000000000003</v>
      </c>
      <c r="K8" s="14">
        <f t="shared" ref="K8:K12" si="0">B8*J8</f>
        <v>0</v>
      </c>
      <c r="L8" s="14">
        <f t="shared" ref="L8:L12" si="1">C8*J8</f>
        <v>73.430000000000007</v>
      </c>
      <c r="M8" s="14">
        <f t="shared" ref="M8:M12" si="2">D8*J8</f>
        <v>0</v>
      </c>
      <c r="N8" s="14">
        <f>E8*J8</f>
        <v>73.430000000000007</v>
      </c>
      <c r="O8" s="14">
        <f>J8*F8</f>
        <v>0</v>
      </c>
      <c r="P8" s="14">
        <f>J8*G8</f>
        <v>73.430000000000007</v>
      </c>
    </row>
    <row r="9" spans="1:16">
      <c r="A9" s="14" t="s">
        <v>12</v>
      </c>
      <c r="B9" s="14"/>
      <c r="C9" s="14"/>
      <c r="D9" s="14"/>
      <c r="E9" s="14">
        <v>0</v>
      </c>
      <c r="F9" s="14"/>
      <c r="G9" s="14">
        <v>1</v>
      </c>
      <c r="H9" s="18">
        <v>151</v>
      </c>
      <c r="I9" s="14">
        <f>H12*4.9/100</f>
        <v>2.6949999999999998</v>
      </c>
      <c r="J9" s="17">
        <f>H12+I9</f>
        <v>57.695</v>
      </c>
      <c r="K9" s="14">
        <f t="shared" si="0"/>
        <v>0</v>
      </c>
      <c r="L9" s="14">
        <f t="shared" si="1"/>
        <v>0</v>
      </c>
      <c r="M9" s="14">
        <f t="shared" si="2"/>
        <v>0</v>
      </c>
      <c r="N9" s="14">
        <f t="shared" ref="N9:N12" si="3">E9*J9</f>
        <v>0</v>
      </c>
      <c r="O9" s="14">
        <f t="shared" ref="O9:O12" si="4">J9*F9</f>
        <v>0</v>
      </c>
      <c r="P9" s="14">
        <f t="shared" ref="P9:P12" si="5">J9*G9</f>
        <v>57.695</v>
      </c>
    </row>
    <row r="10" spans="1:16">
      <c r="A10" s="14" t="s">
        <v>13</v>
      </c>
      <c r="B10" s="14"/>
      <c r="C10" s="14"/>
      <c r="D10" s="14"/>
      <c r="E10" s="14">
        <v>0</v>
      </c>
      <c r="F10" s="14"/>
      <c r="G10" s="14">
        <v>1</v>
      </c>
      <c r="H10" s="18">
        <v>161</v>
      </c>
      <c r="I10" s="14">
        <f>H9*4.9/100</f>
        <v>7.3990000000000009</v>
      </c>
      <c r="J10" s="17">
        <f>H9+I10</f>
        <v>158.399</v>
      </c>
      <c r="K10" s="14">
        <f t="shared" si="0"/>
        <v>0</v>
      </c>
      <c r="L10" s="14">
        <f t="shared" si="1"/>
        <v>0</v>
      </c>
      <c r="M10" s="14">
        <f t="shared" si="2"/>
        <v>0</v>
      </c>
      <c r="N10" s="14">
        <f t="shared" si="3"/>
        <v>0</v>
      </c>
      <c r="O10" s="14">
        <f t="shared" si="4"/>
        <v>0</v>
      </c>
      <c r="P10" s="14">
        <f t="shared" si="5"/>
        <v>158.399</v>
      </c>
    </row>
    <row r="11" spans="1:16">
      <c r="A11" s="14" t="s">
        <v>14</v>
      </c>
      <c r="B11" s="14"/>
      <c r="C11" s="14"/>
      <c r="D11" s="14"/>
      <c r="E11" s="14"/>
      <c r="F11" s="14"/>
      <c r="G11" s="14">
        <v>1</v>
      </c>
      <c r="H11" s="18">
        <v>170</v>
      </c>
      <c r="I11" s="14">
        <f>H10*4.9/100</f>
        <v>7.8890000000000011</v>
      </c>
      <c r="J11" s="17">
        <f>H10+I11</f>
        <v>168.88900000000001</v>
      </c>
      <c r="K11" s="14">
        <f t="shared" si="0"/>
        <v>0</v>
      </c>
      <c r="L11" s="14">
        <f t="shared" si="1"/>
        <v>0</v>
      </c>
      <c r="M11" s="14">
        <f t="shared" si="2"/>
        <v>0</v>
      </c>
      <c r="N11" s="14">
        <f t="shared" si="3"/>
        <v>0</v>
      </c>
      <c r="O11" s="14">
        <f t="shared" si="4"/>
        <v>0</v>
      </c>
      <c r="P11" s="14">
        <f t="shared" si="5"/>
        <v>168.88900000000001</v>
      </c>
    </row>
    <row r="12" spans="1:16">
      <c r="A12" s="14" t="s">
        <v>5</v>
      </c>
      <c r="B12" s="14"/>
      <c r="C12" s="14"/>
      <c r="D12" s="14"/>
      <c r="E12" s="14">
        <v>1</v>
      </c>
      <c r="F12" s="14"/>
      <c r="G12" s="14"/>
      <c r="H12" s="18">
        <v>55</v>
      </c>
      <c r="I12" s="14">
        <f>H11*4.9/100</f>
        <v>8.3300000000000018</v>
      </c>
      <c r="J12" s="17">
        <f>H11+I12</f>
        <v>178.33</v>
      </c>
      <c r="K12" s="14">
        <f t="shared" si="0"/>
        <v>0</v>
      </c>
      <c r="L12" s="14">
        <f t="shared" si="1"/>
        <v>0</v>
      </c>
      <c r="M12" s="14">
        <f t="shared" si="2"/>
        <v>0</v>
      </c>
      <c r="N12" s="14">
        <f t="shared" si="3"/>
        <v>178.33</v>
      </c>
      <c r="O12" s="14">
        <f t="shared" si="4"/>
        <v>0</v>
      </c>
      <c r="P12" s="14">
        <f t="shared" si="5"/>
        <v>0</v>
      </c>
    </row>
    <row r="13" spans="1:16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8">
        <v>410</v>
      </c>
      <c r="I13" s="14">
        <f>H13*4.9/100</f>
        <v>20.090000000000003</v>
      </c>
      <c r="J13" s="17">
        <f>H13+I13</f>
        <v>430.09000000000003</v>
      </c>
      <c r="K13" s="14">
        <f>B13*J13</f>
        <v>430.09000000000003</v>
      </c>
      <c r="L13" s="14">
        <f>C13*J13</f>
        <v>430.09000000000003</v>
      </c>
      <c r="M13" s="14">
        <f>D13*J13</f>
        <v>430.09000000000003</v>
      </c>
      <c r="N13" s="14">
        <f>J13*F13</f>
        <v>430.09000000000003</v>
      </c>
      <c r="O13" s="14">
        <f>J13*G13</f>
        <v>430.09000000000003</v>
      </c>
      <c r="P13" s="14">
        <f>J13*G13</f>
        <v>430.09000000000003</v>
      </c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ref="K14:P14" si="6">SUM(K4:K13)</f>
        <v>592.68500000000006</v>
      </c>
      <c r="L14" s="14">
        <f t="shared" si="6"/>
        <v>666.11500000000001</v>
      </c>
      <c r="M14" s="14">
        <f t="shared" si="6"/>
        <v>592.68500000000006</v>
      </c>
      <c r="N14" s="14">
        <f t="shared" si="6"/>
        <v>844.44500000000005</v>
      </c>
      <c r="O14" s="14">
        <f t="shared" si="6"/>
        <v>592.68500000000006</v>
      </c>
      <c r="P14" s="14">
        <f t="shared" si="6"/>
        <v>1051.098</v>
      </c>
    </row>
    <row r="16" spans="1:16">
      <c r="A16" s="1" t="s">
        <v>7</v>
      </c>
      <c r="M16" s="11">
        <f>AVERAGE(K14:M14)</f>
        <v>617.16166666666675</v>
      </c>
      <c r="N16" s="11"/>
      <c r="O16" s="11"/>
      <c r="P16" s="11">
        <f>AVERAGE(K14:P14)</f>
        <v>723.28549999999996</v>
      </c>
    </row>
    <row r="17" spans="1:15">
      <c r="A17" t="s">
        <v>8</v>
      </c>
      <c r="C17" s="6">
        <v>3</v>
      </c>
      <c r="D17">
        <f>(C17/100)+1</f>
        <v>1.03</v>
      </c>
    </row>
    <row r="18" spans="1:15">
      <c r="A18" t="s">
        <v>9</v>
      </c>
      <c r="C18" s="5">
        <v>3</v>
      </c>
    </row>
    <row r="19" spans="1:15">
      <c r="A19" t="s">
        <v>10</v>
      </c>
      <c r="C19" s="2">
        <f>M16*((D17^C18)-1)/(D17-1)/C18</f>
        <v>635.86166516666617</v>
      </c>
      <c r="O19" s="19"/>
    </row>
    <row r="20" spans="1:15">
      <c r="A20" t="s">
        <v>9</v>
      </c>
      <c r="C20" s="5">
        <v>6</v>
      </c>
    </row>
    <row r="21" spans="1:15">
      <c r="A21" t="s">
        <v>11</v>
      </c>
      <c r="C21" s="2">
        <f>P16*((D17^6)-1)/(D17-1)/C20</f>
        <v>779.75117956181009</v>
      </c>
    </row>
  </sheetData>
  <conditionalFormatting sqref="B4:G13">
    <cfRule type="cellIs" dxfId="26" priority="2" operator="greaterThan">
      <formula>0</formula>
    </cfRule>
  </conditionalFormatting>
  <conditionalFormatting sqref="K4:P13">
    <cfRule type="cellIs" dxfId="2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21" sqref="C21"/>
    </sheetView>
  </sheetViews>
  <sheetFormatPr baseColWidth="10" defaultRowHeight="15"/>
  <sheetData>
    <row r="1" spans="1:16" ht="27" thickBot="1">
      <c r="D1" s="7" t="s">
        <v>15</v>
      </c>
      <c r="E1" s="8"/>
      <c r="F1" s="8"/>
      <c r="G1" s="8"/>
      <c r="H1" s="9"/>
    </row>
    <row r="3" spans="1:16">
      <c r="B3" s="3">
        <v>2000</v>
      </c>
      <c r="C3" s="3">
        <v>4000</v>
      </c>
      <c r="D3" s="3">
        <v>6000</v>
      </c>
      <c r="E3" s="3">
        <v>8000</v>
      </c>
      <c r="F3" s="3">
        <v>10000</v>
      </c>
      <c r="G3" s="3">
        <v>12000</v>
      </c>
      <c r="H3" s="12" t="s">
        <v>18</v>
      </c>
      <c r="I3" t="s">
        <v>16</v>
      </c>
      <c r="J3" s="4" t="s">
        <v>17</v>
      </c>
      <c r="K3" s="3">
        <v>2000</v>
      </c>
      <c r="L3" s="3">
        <v>4000</v>
      </c>
      <c r="M3" s="3">
        <v>6000</v>
      </c>
      <c r="N3" s="3">
        <v>8000</v>
      </c>
      <c r="O3" s="3">
        <v>10000</v>
      </c>
      <c r="P3" s="3">
        <v>12000</v>
      </c>
    </row>
    <row r="4" spans="1:16">
      <c r="A4" t="s">
        <v>0</v>
      </c>
      <c r="B4">
        <v>10</v>
      </c>
      <c r="C4">
        <v>10</v>
      </c>
      <c r="D4">
        <v>10</v>
      </c>
      <c r="E4">
        <v>10</v>
      </c>
      <c r="F4">
        <v>10</v>
      </c>
      <c r="G4">
        <v>10</v>
      </c>
      <c r="H4" s="13">
        <v>6.6</v>
      </c>
      <c r="I4">
        <f t="shared" ref="I4:I13" si="0">H4*4.9/100</f>
        <v>0.32340000000000002</v>
      </c>
      <c r="J4">
        <f t="shared" ref="J4:J13" si="1">H4+I4</f>
        <v>6.9234</v>
      </c>
      <c r="K4">
        <f t="shared" ref="K4:K13" si="2">B4*J4</f>
        <v>69.233999999999995</v>
      </c>
      <c r="L4">
        <f t="shared" ref="L4:L13" si="3">C4*J4</f>
        <v>69.233999999999995</v>
      </c>
      <c r="M4">
        <f t="shared" ref="M4:M13" si="4">D4*J4</f>
        <v>69.233999999999995</v>
      </c>
      <c r="N4">
        <f>J4*F4</f>
        <v>69.233999999999995</v>
      </c>
      <c r="O4">
        <f>J4*G4</f>
        <v>69.233999999999995</v>
      </c>
      <c r="P4">
        <f t="shared" ref="P4:P13" si="5">J4*G4</f>
        <v>69.233999999999995</v>
      </c>
    </row>
    <row r="5" spans="1:16">
      <c r="A5" t="s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 s="13">
        <v>23</v>
      </c>
      <c r="I5">
        <f t="shared" si="0"/>
        <v>1.127</v>
      </c>
      <c r="J5">
        <f t="shared" si="1"/>
        <v>24.126999999999999</v>
      </c>
      <c r="K5">
        <f t="shared" si="2"/>
        <v>24.126999999999999</v>
      </c>
      <c r="L5">
        <f t="shared" si="3"/>
        <v>24.126999999999999</v>
      </c>
      <c r="M5">
        <f t="shared" si="4"/>
        <v>24.126999999999999</v>
      </c>
      <c r="N5">
        <f>J5*F5</f>
        <v>24.126999999999999</v>
      </c>
      <c r="O5">
        <f>J5*G5</f>
        <v>24.126999999999999</v>
      </c>
      <c r="P5">
        <f t="shared" si="5"/>
        <v>24.126999999999999</v>
      </c>
    </row>
    <row r="6" spans="1:16">
      <c r="A6" t="s">
        <v>2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 s="13">
        <v>16</v>
      </c>
      <c r="I6">
        <f t="shared" si="0"/>
        <v>0.78400000000000003</v>
      </c>
      <c r="J6">
        <f t="shared" si="1"/>
        <v>16.783999999999999</v>
      </c>
      <c r="K6">
        <f t="shared" si="2"/>
        <v>16.783999999999999</v>
      </c>
      <c r="L6">
        <f t="shared" si="3"/>
        <v>16.783999999999999</v>
      </c>
      <c r="M6">
        <f t="shared" si="4"/>
        <v>16.783999999999999</v>
      </c>
      <c r="N6">
        <f>J6*F6</f>
        <v>16.783999999999999</v>
      </c>
      <c r="O6">
        <f>J6*G6</f>
        <v>16.783999999999999</v>
      </c>
      <c r="P6">
        <f t="shared" si="5"/>
        <v>16.783999999999999</v>
      </c>
    </row>
    <row r="7" spans="1:16">
      <c r="A7" t="s">
        <v>3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 s="13">
        <v>82</v>
      </c>
      <c r="I7">
        <f t="shared" si="0"/>
        <v>4.0179999999999998</v>
      </c>
      <c r="J7">
        <f t="shared" si="1"/>
        <v>86.018000000000001</v>
      </c>
      <c r="K7">
        <f t="shared" si="2"/>
        <v>86.018000000000001</v>
      </c>
      <c r="L7">
        <f t="shared" si="3"/>
        <v>86.018000000000001</v>
      </c>
      <c r="M7">
        <f t="shared" si="4"/>
        <v>86.018000000000001</v>
      </c>
      <c r="N7">
        <f>J7*F7</f>
        <v>86.018000000000001</v>
      </c>
      <c r="O7">
        <f>J7*G7</f>
        <v>86.018000000000001</v>
      </c>
      <c r="P7">
        <f t="shared" si="5"/>
        <v>86.018000000000001</v>
      </c>
    </row>
    <row r="8" spans="1:16">
      <c r="A8" t="s">
        <v>4</v>
      </c>
      <c r="C8">
        <v>2</v>
      </c>
      <c r="D8">
        <v>0</v>
      </c>
      <c r="E8">
        <v>2</v>
      </c>
      <c r="G8">
        <v>2</v>
      </c>
      <c r="H8" s="13">
        <v>35</v>
      </c>
      <c r="I8">
        <f t="shared" si="0"/>
        <v>1.7150000000000001</v>
      </c>
      <c r="J8">
        <f t="shared" si="1"/>
        <v>36.715000000000003</v>
      </c>
      <c r="K8">
        <f t="shared" si="2"/>
        <v>0</v>
      </c>
      <c r="L8">
        <f t="shared" si="3"/>
        <v>73.430000000000007</v>
      </c>
      <c r="M8">
        <f t="shared" si="4"/>
        <v>0</v>
      </c>
      <c r="N8">
        <f>E8*J8</f>
        <v>73.430000000000007</v>
      </c>
      <c r="O8">
        <f>J8*F8</f>
        <v>0</v>
      </c>
      <c r="P8">
        <f t="shared" si="5"/>
        <v>73.430000000000007</v>
      </c>
    </row>
    <row r="9" spans="1:16">
      <c r="A9" t="s">
        <v>5</v>
      </c>
      <c r="E9">
        <v>1</v>
      </c>
      <c r="H9" s="13">
        <v>55</v>
      </c>
      <c r="I9">
        <f t="shared" si="0"/>
        <v>2.6949999999999998</v>
      </c>
      <c r="J9">
        <f t="shared" si="1"/>
        <v>57.695</v>
      </c>
      <c r="K9">
        <f t="shared" si="2"/>
        <v>0</v>
      </c>
      <c r="L9">
        <f t="shared" si="3"/>
        <v>0</v>
      </c>
      <c r="M9">
        <f t="shared" si="4"/>
        <v>0</v>
      </c>
      <c r="N9">
        <f>J9*F9</f>
        <v>0</v>
      </c>
      <c r="O9">
        <f>J9*E9</f>
        <v>57.695</v>
      </c>
      <c r="P9">
        <f t="shared" si="5"/>
        <v>0</v>
      </c>
    </row>
    <row r="10" spans="1:16">
      <c r="A10" t="s">
        <v>12</v>
      </c>
      <c r="E10">
        <v>1</v>
      </c>
      <c r="H10" s="13">
        <v>169</v>
      </c>
      <c r="I10">
        <f t="shared" si="0"/>
        <v>8.2810000000000006</v>
      </c>
      <c r="J10">
        <f t="shared" si="1"/>
        <v>177.28100000000001</v>
      </c>
      <c r="K10">
        <f t="shared" si="2"/>
        <v>0</v>
      </c>
      <c r="L10">
        <f t="shared" si="3"/>
        <v>0</v>
      </c>
      <c r="M10">
        <f t="shared" si="4"/>
        <v>0</v>
      </c>
      <c r="N10">
        <f>J10*F10</f>
        <v>0</v>
      </c>
      <c r="O10">
        <f>J10*E10</f>
        <v>177.28100000000001</v>
      </c>
      <c r="P10">
        <f t="shared" si="5"/>
        <v>0</v>
      </c>
    </row>
    <row r="11" spans="1:16">
      <c r="A11" t="s">
        <v>13</v>
      </c>
      <c r="E11">
        <v>1</v>
      </c>
      <c r="H11" s="13">
        <v>151</v>
      </c>
      <c r="I11">
        <f t="shared" si="0"/>
        <v>7.3990000000000009</v>
      </c>
      <c r="J11">
        <f t="shared" si="1"/>
        <v>158.399</v>
      </c>
      <c r="K11">
        <f t="shared" si="2"/>
        <v>0</v>
      </c>
      <c r="L11">
        <f t="shared" si="3"/>
        <v>0</v>
      </c>
      <c r="M11">
        <f t="shared" si="4"/>
        <v>0</v>
      </c>
      <c r="N11">
        <f>J11*F11</f>
        <v>0</v>
      </c>
      <c r="O11">
        <f>J11*E11</f>
        <v>158.399</v>
      </c>
      <c r="P11">
        <f t="shared" si="5"/>
        <v>0</v>
      </c>
    </row>
    <row r="12" spans="1:16">
      <c r="A12" t="s">
        <v>14</v>
      </c>
      <c r="G12">
        <v>1</v>
      </c>
      <c r="H12" s="13">
        <v>184</v>
      </c>
      <c r="I12">
        <f t="shared" si="0"/>
        <v>9.016</v>
      </c>
      <c r="J12">
        <f t="shared" si="1"/>
        <v>193.01599999999999</v>
      </c>
      <c r="K12">
        <f t="shared" si="2"/>
        <v>0</v>
      </c>
      <c r="L12">
        <f t="shared" si="3"/>
        <v>0</v>
      </c>
      <c r="M12">
        <f t="shared" si="4"/>
        <v>0</v>
      </c>
      <c r="N12">
        <f>J12*F12</f>
        <v>0</v>
      </c>
      <c r="P12">
        <f t="shared" si="5"/>
        <v>193.01599999999999</v>
      </c>
    </row>
    <row r="13" spans="1:16">
      <c r="A13" t="s">
        <v>6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 s="13">
        <v>379</v>
      </c>
      <c r="I13">
        <f t="shared" si="0"/>
        <v>18.571000000000002</v>
      </c>
      <c r="J13">
        <f t="shared" si="1"/>
        <v>397.57100000000003</v>
      </c>
      <c r="K13">
        <f t="shared" si="2"/>
        <v>397.57100000000003</v>
      </c>
      <c r="L13">
        <f t="shared" si="3"/>
        <v>397.57100000000003</v>
      </c>
      <c r="M13">
        <f t="shared" si="4"/>
        <v>397.57100000000003</v>
      </c>
      <c r="N13">
        <f>J13*F13</f>
        <v>397.57100000000003</v>
      </c>
      <c r="O13">
        <f>J13*G13</f>
        <v>397.57100000000003</v>
      </c>
      <c r="P13">
        <f t="shared" si="5"/>
        <v>397.57100000000003</v>
      </c>
    </row>
    <row r="14" spans="1:16">
      <c r="K14">
        <f t="shared" ref="K14:P14" si="6">SUM(K4:K13)</f>
        <v>593.73400000000004</v>
      </c>
      <c r="L14">
        <f t="shared" si="6"/>
        <v>667.16399999999999</v>
      </c>
      <c r="M14">
        <f t="shared" si="6"/>
        <v>593.73400000000004</v>
      </c>
      <c r="N14">
        <f t="shared" si="6"/>
        <v>667.16399999999999</v>
      </c>
      <c r="O14">
        <f t="shared" si="6"/>
        <v>987.10900000000004</v>
      </c>
      <c r="P14">
        <f t="shared" si="6"/>
        <v>860.18</v>
      </c>
    </row>
    <row r="16" spans="1:16">
      <c r="A16" s="1" t="s">
        <v>7</v>
      </c>
      <c r="M16" s="11">
        <f>AVERAGE(K14:M14)</f>
        <v>618.21066666666673</v>
      </c>
      <c r="N16" s="11"/>
      <c r="O16" s="11"/>
      <c r="P16" s="11">
        <f>AVERAGE(K14:P14)</f>
        <v>728.18083333333334</v>
      </c>
    </row>
    <row r="17" spans="1:4">
      <c r="A17" t="s">
        <v>8</v>
      </c>
      <c r="C17" s="6">
        <v>3</v>
      </c>
      <c r="D17">
        <f>(C17/100)+1</f>
        <v>1.03</v>
      </c>
    </row>
    <row r="18" spans="1:4">
      <c r="A18" t="s">
        <v>9</v>
      </c>
      <c r="C18" s="5">
        <v>3</v>
      </c>
    </row>
    <row r="19" spans="1:4">
      <c r="A19" t="s">
        <v>10</v>
      </c>
      <c r="C19" s="2">
        <f>M16*((D17^C18)-1)/(D17-1)/C18</f>
        <v>636.94244986666615</v>
      </c>
    </row>
    <row r="20" spans="1:4">
      <c r="A20" t="s">
        <v>9</v>
      </c>
      <c r="C20" s="5">
        <v>6</v>
      </c>
    </row>
    <row r="21" spans="1:4">
      <c r="A21" t="s">
        <v>11</v>
      </c>
      <c r="C21" s="2">
        <f>P16*((D17^6)-1)/(D17-1)/C20</f>
        <v>785.0286833151896</v>
      </c>
    </row>
  </sheetData>
  <conditionalFormatting sqref="B3:G13">
    <cfRule type="cellIs" dxfId="24" priority="2" operator="greaterThan">
      <formula>0</formula>
    </cfRule>
  </conditionalFormatting>
  <conditionalFormatting sqref="K3:P13">
    <cfRule type="cellIs" dxfId="2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21" sqref="C21"/>
    </sheetView>
  </sheetViews>
  <sheetFormatPr baseColWidth="10" defaultRowHeight="15"/>
  <cols>
    <col min="1" max="1" width="15.85546875" customWidth="1"/>
  </cols>
  <sheetData>
    <row r="1" spans="1:16" ht="27" thickBot="1">
      <c r="D1" s="7" t="s">
        <v>19</v>
      </c>
      <c r="E1" s="8"/>
      <c r="F1" s="8"/>
      <c r="G1" s="8"/>
      <c r="H1" s="9"/>
    </row>
    <row r="3" spans="1:16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6" t="s">
        <v>18</v>
      </c>
      <c r="I3" s="14" t="s">
        <v>16</v>
      </c>
      <c r="J3" s="17" t="s">
        <v>17</v>
      </c>
      <c r="K3" s="15">
        <v>2000</v>
      </c>
      <c r="L3" s="15">
        <v>4000</v>
      </c>
      <c r="M3" s="15">
        <v>6000</v>
      </c>
      <c r="N3" s="15">
        <v>8000</v>
      </c>
      <c r="O3" s="15">
        <v>10000</v>
      </c>
      <c r="P3" s="15">
        <v>12000</v>
      </c>
    </row>
    <row r="4" spans="1:16">
      <c r="A4" s="14" t="s">
        <v>0</v>
      </c>
      <c r="B4" s="14">
        <v>5</v>
      </c>
      <c r="C4" s="14">
        <v>5</v>
      </c>
      <c r="D4" s="14">
        <v>5</v>
      </c>
      <c r="E4" s="14">
        <v>5</v>
      </c>
      <c r="F4" s="14">
        <v>5</v>
      </c>
      <c r="G4" s="14">
        <v>5</v>
      </c>
      <c r="H4" s="18">
        <v>6.6</v>
      </c>
      <c r="I4" s="14">
        <f t="shared" ref="I4:I13" si="0">H4*4.9/100</f>
        <v>0.32340000000000002</v>
      </c>
      <c r="J4" s="17">
        <f t="shared" ref="J4:J13" si="1">H4+I4</f>
        <v>6.9234</v>
      </c>
      <c r="K4" s="14">
        <f t="shared" ref="K4:K13" si="2">B4*J4</f>
        <v>34.616999999999997</v>
      </c>
      <c r="L4" s="14">
        <f t="shared" ref="L4:L13" si="3">C4*J4</f>
        <v>34.616999999999997</v>
      </c>
      <c r="M4" s="14">
        <f t="shared" ref="M4:M13" si="4">D4*J4</f>
        <v>34.616999999999997</v>
      </c>
      <c r="N4" s="14">
        <f>J4*F4</f>
        <v>34.616999999999997</v>
      </c>
      <c r="O4" s="14">
        <f>J4*G4</f>
        <v>34.616999999999997</v>
      </c>
      <c r="P4" s="14">
        <f t="shared" ref="P4:P13" si="5">J4*G4</f>
        <v>34.616999999999997</v>
      </c>
    </row>
    <row r="5" spans="1:16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8">
        <v>28</v>
      </c>
      <c r="I5" s="14">
        <f t="shared" si="0"/>
        <v>1.3720000000000001</v>
      </c>
      <c r="J5" s="17">
        <f t="shared" si="1"/>
        <v>29.372</v>
      </c>
      <c r="K5" s="14">
        <f t="shared" si="2"/>
        <v>29.372</v>
      </c>
      <c r="L5" s="14">
        <f t="shared" si="3"/>
        <v>29.372</v>
      </c>
      <c r="M5" s="14">
        <f t="shared" si="4"/>
        <v>29.372</v>
      </c>
      <c r="N5" s="14">
        <f>J5*F5</f>
        <v>29.372</v>
      </c>
      <c r="O5" s="14">
        <f>J5*G5</f>
        <v>29.372</v>
      </c>
      <c r="P5" s="14">
        <f t="shared" si="5"/>
        <v>29.372</v>
      </c>
    </row>
    <row r="6" spans="1:16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8">
        <v>12</v>
      </c>
      <c r="I6" s="14">
        <f t="shared" si="0"/>
        <v>0.58800000000000008</v>
      </c>
      <c r="J6" s="17">
        <f t="shared" si="1"/>
        <v>12.588000000000001</v>
      </c>
      <c r="K6" s="14">
        <f t="shared" si="2"/>
        <v>12.588000000000001</v>
      </c>
      <c r="L6" s="14">
        <f t="shared" si="3"/>
        <v>12.588000000000001</v>
      </c>
      <c r="M6" s="14">
        <f t="shared" si="4"/>
        <v>12.588000000000001</v>
      </c>
      <c r="N6" s="14">
        <f>J6*F6</f>
        <v>12.588000000000001</v>
      </c>
      <c r="O6" s="14">
        <f>J6*G6</f>
        <v>12.588000000000001</v>
      </c>
      <c r="P6" s="14">
        <f t="shared" si="5"/>
        <v>12.588000000000001</v>
      </c>
    </row>
    <row r="7" spans="1:16">
      <c r="A7" s="14" t="s">
        <v>3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8">
        <v>67</v>
      </c>
      <c r="I7" s="14">
        <f t="shared" si="0"/>
        <v>3.2829999999999999</v>
      </c>
      <c r="J7" s="17">
        <f t="shared" si="1"/>
        <v>70.283000000000001</v>
      </c>
      <c r="K7" s="14">
        <f t="shared" si="2"/>
        <v>70.283000000000001</v>
      </c>
      <c r="L7" s="14">
        <f t="shared" si="3"/>
        <v>70.283000000000001</v>
      </c>
      <c r="M7" s="14">
        <f t="shared" si="4"/>
        <v>70.283000000000001</v>
      </c>
      <c r="N7" s="14">
        <f>J7*F7</f>
        <v>70.283000000000001</v>
      </c>
      <c r="O7" s="14">
        <f>J7*G7</f>
        <v>70.283000000000001</v>
      </c>
      <c r="P7" s="14">
        <f t="shared" si="5"/>
        <v>70.283000000000001</v>
      </c>
    </row>
    <row r="8" spans="1:16">
      <c r="A8" s="14" t="s">
        <v>4</v>
      </c>
      <c r="B8" s="14"/>
      <c r="C8" s="14">
        <v>2</v>
      </c>
      <c r="D8" s="14">
        <v>0</v>
      </c>
      <c r="E8" s="14">
        <v>2</v>
      </c>
      <c r="F8" s="14"/>
      <c r="G8" s="14">
        <v>2</v>
      </c>
      <c r="H8" s="18">
        <v>35</v>
      </c>
      <c r="I8" s="14">
        <f t="shared" si="0"/>
        <v>1.7150000000000001</v>
      </c>
      <c r="J8" s="17">
        <f t="shared" si="1"/>
        <v>36.715000000000003</v>
      </c>
      <c r="K8" s="14">
        <f t="shared" si="2"/>
        <v>0</v>
      </c>
      <c r="L8" s="14">
        <f t="shared" si="3"/>
        <v>73.430000000000007</v>
      </c>
      <c r="M8" s="14">
        <f t="shared" si="4"/>
        <v>0</v>
      </c>
      <c r="N8" s="14">
        <f>E8*J8</f>
        <v>73.430000000000007</v>
      </c>
      <c r="O8" s="14">
        <f>J8*F8</f>
        <v>0</v>
      </c>
      <c r="P8" s="14">
        <f t="shared" si="5"/>
        <v>73.430000000000007</v>
      </c>
    </row>
    <row r="9" spans="1:16">
      <c r="A9" s="14" t="s">
        <v>5</v>
      </c>
      <c r="B9" s="14"/>
      <c r="C9" s="14"/>
      <c r="D9" s="14"/>
      <c r="E9" s="14">
        <v>1</v>
      </c>
      <c r="F9" s="14"/>
      <c r="G9" s="14"/>
      <c r="H9" s="18">
        <v>125</v>
      </c>
      <c r="I9" s="14">
        <f t="shared" si="0"/>
        <v>6.125</v>
      </c>
      <c r="J9" s="17">
        <f t="shared" si="1"/>
        <v>131.125</v>
      </c>
      <c r="K9" s="14">
        <f t="shared" si="2"/>
        <v>0</v>
      </c>
      <c r="L9" s="14">
        <f t="shared" si="3"/>
        <v>0</v>
      </c>
      <c r="M9" s="14">
        <f t="shared" si="4"/>
        <v>0</v>
      </c>
      <c r="N9" s="14">
        <f>J9*F9</f>
        <v>0</v>
      </c>
      <c r="O9" s="14">
        <f>J9*E9</f>
        <v>131.125</v>
      </c>
      <c r="P9" s="14">
        <f t="shared" si="5"/>
        <v>0</v>
      </c>
    </row>
    <row r="10" spans="1:16">
      <c r="A10" s="14" t="s">
        <v>12</v>
      </c>
      <c r="B10" s="14"/>
      <c r="C10" s="14"/>
      <c r="D10" s="14"/>
      <c r="E10" s="14">
        <v>1</v>
      </c>
      <c r="F10" s="14"/>
      <c r="G10" s="14"/>
      <c r="H10" s="18">
        <v>151</v>
      </c>
      <c r="I10" s="14">
        <f t="shared" si="0"/>
        <v>7.3990000000000009</v>
      </c>
      <c r="J10" s="17">
        <f t="shared" si="1"/>
        <v>158.399</v>
      </c>
      <c r="K10" s="14">
        <f t="shared" si="2"/>
        <v>0</v>
      </c>
      <c r="L10" s="14">
        <f t="shared" si="3"/>
        <v>0</v>
      </c>
      <c r="M10" s="14">
        <f t="shared" si="4"/>
        <v>0</v>
      </c>
      <c r="N10" s="14">
        <f>J10*F10</f>
        <v>0</v>
      </c>
      <c r="O10" s="14">
        <f>J10*E10</f>
        <v>158.399</v>
      </c>
      <c r="P10" s="14">
        <f t="shared" si="5"/>
        <v>0</v>
      </c>
    </row>
    <row r="11" spans="1:16">
      <c r="A11" s="14" t="s">
        <v>13</v>
      </c>
      <c r="B11" s="14"/>
      <c r="C11" s="14"/>
      <c r="D11" s="14"/>
      <c r="E11" s="14">
        <v>1</v>
      </c>
      <c r="F11" s="14"/>
      <c r="G11" s="14"/>
      <c r="H11" s="18">
        <v>148</v>
      </c>
      <c r="I11" s="14">
        <f t="shared" si="0"/>
        <v>7.2520000000000007</v>
      </c>
      <c r="J11" s="17">
        <f t="shared" si="1"/>
        <v>155.25200000000001</v>
      </c>
      <c r="K11" s="14">
        <f t="shared" si="2"/>
        <v>0</v>
      </c>
      <c r="L11" s="14">
        <f t="shared" si="3"/>
        <v>0</v>
      </c>
      <c r="M11" s="14">
        <f t="shared" si="4"/>
        <v>0</v>
      </c>
      <c r="N11" s="14">
        <f>J11*F11</f>
        <v>0</v>
      </c>
      <c r="O11" s="14">
        <f>J11*E11</f>
        <v>155.25200000000001</v>
      </c>
      <c r="P11" s="14">
        <f t="shared" si="5"/>
        <v>0</v>
      </c>
    </row>
    <row r="12" spans="1:16">
      <c r="A12" s="14" t="s">
        <v>14</v>
      </c>
      <c r="B12" s="14"/>
      <c r="C12" s="14"/>
      <c r="D12" s="14"/>
      <c r="E12" s="14"/>
      <c r="F12" s="14"/>
      <c r="G12" s="14">
        <v>1</v>
      </c>
      <c r="H12" s="18">
        <v>123</v>
      </c>
      <c r="I12" s="14">
        <f t="shared" si="0"/>
        <v>6.0270000000000001</v>
      </c>
      <c r="J12" s="17">
        <f t="shared" si="1"/>
        <v>129.02699999999999</v>
      </c>
      <c r="K12" s="14">
        <f t="shared" si="2"/>
        <v>0</v>
      </c>
      <c r="L12" s="14">
        <f t="shared" si="3"/>
        <v>0</v>
      </c>
      <c r="M12" s="14">
        <f t="shared" si="4"/>
        <v>0</v>
      </c>
      <c r="N12" s="14">
        <f>J12*F12</f>
        <v>0</v>
      </c>
      <c r="O12" s="14"/>
      <c r="P12" s="14">
        <f t="shared" si="5"/>
        <v>129.02699999999999</v>
      </c>
    </row>
    <row r="13" spans="1:16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8">
        <v>379</v>
      </c>
      <c r="I13" s="14">
        <f t="shared" si="0"/>
        <v>18.571000000000002</v>
      </c>
      <c r="J13" s="17">
        <f t="shared" si="1"/>
        <v>397.57100000000003</v>
      </c>
      <c r="K13" s="14">
        <f t="shared" si="2"/>
        <v>397.57100000000003</v>
      </c>
      <c r="L13" s="14">
        <f t="shared" si="3"/>
        <v>397.57100000000003</v>
      </c>
      <c r="M13" s="14">
        <f t="shared" si="4"/>
        <v>397.57100000000003</v>
      </c>
      <c r="N13" s="14">
        <f>J13*F13</f>
        <v>397.57100000000003</v>
      </c>
      <c r="O13" s="14">
        <f>J13*G13</f>
        <v>397.57100000000003</v>
      </c>
      <c r="P13" s="14">
        <f t="shared" si="5"/>
        <v>397.57100000000003</v>
      </c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ref="K14:P14" si="6">SUM(K4:K13)</f>
        <v>544.43100000000004</v>
      </c>
      <c r="L14" s="14">
        <f t="shared" si="6"/>
        <v>617.8610000000001</v>
      </c>
      <c r="M14" s="14">
        <f t="shared" si="6"/>
        <v>544.43100000000004</v>
      </c>
      <c r="N14" s="14">
        <f t="shared" si="6"/>
        <v>617.8610000000001</v>
      </c>
      <c r="O14" s="14">
        <f t="shared" si="6"/>
        <v>989.20699999999999</v>
      </c>
      <c r="P14" s="14">
        <f t="shared" si="6"/>
        <v>746.88800000000003</v>
      </c>
    </row>
    <row r="16" spans="1:16">
      <c r="A16" s="1" t="s">
        <v>7</v>
      </c>
      <c r="M16" s="11">
        <f>AVERAGE(K14:M14)</f>
        <v>568.90766666666673</v>
      </c>
      <c r="N16" s="11"/>
      <c r="O16" s="11"/>
      <c r="P16" s="11">
        <f>AVERAGE(K14:P14)</f>
        <v>676.77983333333339</v>
      </c>
    </row>
    <row r="17" spans="1:4">
      <c r="A17" t="s">
        <v>8</v>
      </c>
      <c r="C17" s="6">
        <v>3</v>
      </c>
      <c r="D17">
        <f>(C17/100)+1</f>
        <v>1.03</v>
      </c>
    </row>
    <row r="18" spans="1:4">
      <c r="A18" t="s">
        <v>9</v>
      </c>
      <c r="C18" s="5">
        <v>3</v>
      </c>
    </row>
    <row r="19" spans="1:4">
      <c r="A19" t="s">
        <v>10</v>
      </c>
      <c r="C19" s="2">
        <f>M16*((D17^C18)-1)/(D17-1)/C18</f>
        <v>586.14556896666625</v>
      </c>
    </row>
    <row r="20" spans="1:4">
      <c r="A20" t="s">
        <v>9</v>
      </c>
      <c r="C20" s="5">
        <v>6</v>
      </c>
    </row>
    <row r="21" spans="1:4">
      <c r="A21" t="s">
        <v>11</v>
      </c>
      <c r="C21" s="2">
        <f>P16*((D17^6)-1)/(D17-1)/C20</f>
        <v>729.6148939047057</v>
      </c>
    </row>
  </sheetData>
  <conditionalFormatting sqref="B3:G13">
    <cfRule type="cellIs" dxfId="22" priority="2" operator="greaterThan">
      <formula>0</formula>
    </cfRule>
  </conditionalFormatting>
  <conditionalFormatting sqref="K3:P13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sqref="A1:P21"/>
    </sheetView>
  </sheetViews>
  <sheetFormatPr baseColWidth="10" defaultRowHeight="15"/>
  <sheetData>
    <row r="1" spans="1:16" ht="27" thickBot="1">
      <c r="D1" s="7" t="s">
        <v>25</v>
      </c>
      <c r="E1" s="8"/>
      <c r="F1" s="8"/>
      <c r="G1" s="8"/>
      <c r="H1" s="9"/>
    </row>
    <row r="3" spans="1:16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6" t="s">
        <v>18</v>
      </c>
      <c r="I3" s="14" t="s">
        <v>16</v>
      </c>
      <c r="J3" s="17" t="s">
        <v>17</v>
      </c>
      <c r="K3" s="15">
        <v>2000</v>
      </c>
      <c r="L3" s="15">
        <v>4000</v>
      </c>
      <c r="M3" s="15">
        <v>6000</v>
      </c>
      <c r="N3" s="15">
        <v>8000</v>
      </c>
      <c r="O3" s="15">
        <v>10000</v>
      </c>
      <c r="P3" s="15">
        <v>12000</v>
      </c>
    </row>
    <row r="4" spans="1:16">
      <c r="A4" s="14" t="s">
        <v>0</v>
      </c>
      <c r="B4" s="14">
        <v>5</v>
      </c>
      <c r="C4" s="14">
        <v>5</v>
      </c>
      <c r="D4" s="14">
        <v>5</v>
      </c>
      <c r="E4" s="14">
        <v>5</v>
      </c>
      <c r="F4" s="14">
        <v>5</v>
      </c>
      <c r="G4" s="14">
        <v>5</v>
      </c>
      <c r="H4" s="18">
        <v>6.6</v>
      </c>
      <c r="I4" s="14">
        <f>H4*4.9/100</f>
        <v>0.32340000000000002</v>
      </c>
      <c r="J4" s="17">
        <f>H4+I4</f>
        <v>6.9234</v>
      </c>
      <c r="K4" s="14">
        <f>B4*J4</f>
        <v>34.616999999999997</v>
      </c>
      <c r="L4" s="14">
        <f>C4*J4</f>
        <v>34.616999999999997</v>
      </c>
      <c r="M4" s="14">
        <f>D4*J4</f>
        <v>34.616999999999997</v>
      </c>
      <c r="N4" s="14">
        <f>J4*F4</f>
        <v>34.616999999999997</v>
      </c>
      <c r="O4" s="14">
        <f>J4*G4</f>
        <v>34.616999999999997</v>
      </c>
      <c r="P4" s="14">
        <f>J4*G4</f>
        <v>34.616999999999997</v>
      </c>
    </row>
    <row r="5" spans="1:16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8">
        <v>28</v>
      </c>
      <c r="I5" s="14">
        <f>H5*4.9/100</f>
        <v>1.3720000000000001</v>
      </c>
      <c r="J5" s="17">
        <f>H5+I5</f>
        <v>29.372</v>
      </c>
      <c r="K5" s="14">
        <f>B5*J5</f>
        <v>29.372</v>
      </c>
      <c r="L5" s="14">
        <f>C5*J5</f>
        <v>29.372</v>
      </c>
      <c r="M5" s="14">
        <f>D5*J5</f>
        <v>29.372</v>
      </c>
      <c r="N5" s="14">
        <f>J5*F5</f>
        <v>29.372</v>
      </c>
      <c r="O5" s="14">
        <f>J5*G5</f>
        <v>29.372</v>
      </c>
      <c r="P5" s="14">
        <f>J5*G5</f>
        <v>29.372</v>
      </c>
    </row>
    <row r="6" spans="1:16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8">
        <v>12</v>
      </c>
      <c r="I6" s="14">
        <f>H6*4.9/100</f>
        <v>0.58800000000000008</v>
      </c>
      <c r="J6" s="17">
        <f>H6+I6</f>
        <v>12.588000000000001</v>
      </c>
      <c r="K6" s="14">
        <f>B6*J6</f>
        <v>12.588000000000001</v>
      </c>
      <c r="L6" s="14">
        <f>C6*J6</f>
        <v>12.588000000000001</v>
      </c>
      <c r="M6" s="14">
        <f>D6*J6</f>
        <v>12.588000000000001</v>
      </c>
      <c r="N6" s="14">
        <f>J6*F6</f>
        <v>12.588000000000001</v>
      </c>
      <c r="O6" s="14">
        <f>J6*G6</f>
        <v>12.588000000000001</v>
      </c>
      <c r="P6" s="14">
        <f>J6*G6</f>
        <v>12.588000000000001</v>
      </c>
    </row>
    <row r="7" spans="1:16">
      <c r="A7" s="14" t="s">
        <v>3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8">
        <v>82</v>
      </c>
      <c r="I7" s="14">
        <f>H7*4.9/100</f>
        <v>4.0179999999999998</v>
      </c>
      <c r="J7" s="17">
        <f>H7+I7</f>
        <v>86.018000000000001</v>
      </c>
      <c r="K7" s="14">
        <f>B7*J7</f>
        <v>86.018000000000001</v>
      </c>
      <c r="L7" s="14">
        <f>C7*J7</f>
        <v>86.018000000000001</v>
      </c>
      <c r="M7" s="14">
        <f>D7*J7</f>
        <v>86.018000000000001</v>
      </c>
      <c r="N7" s="14">
        <f>J7*F7</f>
        <v>86.018000000000001</v>
      </c>
      <c r="O7" s="14">
        <f>J7*G7</f>
        <v>86.018000000000001</v>
      </c>
      <c r="P7" s="14">
        <f>J7*G7</f>
        <v>86.018000000000001</v>
      </c>
    </row>
    <row r="8" spans="1:16">
      <c r="A8" s="14" t="s">
        <v>4</v>
      </c>
      <c r="B8" s="14"/>
      <c r="C8" s="14">
        <v>2</v>
      </c>
      <c r="D8" s="14">
        <v>0</v>
      </c>
      <c r="E8" s="14">
        <v>2</v>
      </c>
      <c r="F8" s="14"/>
      <c r="G8" s="14">
        <v>2</v>
      </c>
      <c r="H8" s="18">
        <v>35</v>
      </c>
      <c r="I8" s="14">
        <f>H8*4.9/100</f>
        <v>1.7150000000000001</v>
      </c>
      <c r="J8" s="17">
        <f>H8+I8</f>
        <v>36.715000000000003</v>
      </c>
      <c r="K8" s="14">
        <f t="shared" ref="K8:K12" si="0">B8*J8</f>
        <v>0</v>
      </c>
      <c r="L8" s="14">
        <f t="shared" ref="L8:L12" si="1">C8*J8</f>
        <v>73.430000000000007</v>
      </c>
      <c r="M8" s="14">
        <f t="shared" ref="M8:M12" si="2">D8*J8</f>
        <v>0</v>
      </c>
      <c r="N8" s="14">
        <f>E8*J8</f>
        <v>73.430000000000007</v>
      </c>
      <c r="O8" s="14">
        <f>J8*F8</f>
        <v>0</v>
      </c>
      <c r="P8" s="14">
        <f>J8*G8</f>
        <v>73.430000000000007</v>
      </c>
    </row>
    <row r="9" spans="1:16">
      <c r="A9" s="14" t="s">
        <v>12</v>
      </c>
      <c r="B9" s="14"/>
      <c r="C9" s="14"/>
      <c r="D9" s="14"/>
      <c r="E9" s="14">
        <v>0</v>
      </c>
      <c r="F9" s="14"/>
      <c r="G9" s="14">
        <v>1</v>
      </c>
      <c r="H9" s="18">
        <v>151</v>
      </c>
      <c r="I9" s="14">
        <f>H12*4.9/100</f>
        <v>6.37</v>
      </c>
      <c r="J9" s="17">
        <f>H12+I9</f>
        <v>136.37</v>
      </c>
      <c r="K9" s="14">
        <f t="shared" si="0"/>
        <v>0</v>
      </c>
      <c r="L9" s="14">
        <f t="shared" si="1"/>
        <v>0</v>
      </c>
      <c r="M9" s="14">
        <f t="shared" si="2"/>
        <v>0</v>
      </c>
      <c r="N9" s="14">
        <f t="shared" ref="N9:N12" si="3">E9*J9</f>
        <v>0</v>
      </c>
      <c r="O9" s="14">
        <f t="shared" ref="O9:O12" si="4">J9*F9</f>
        <v>0</v>
      </c>
      <c r="P9" s="14">
        <f t="shared" ref="P9:P12" si="5">J9*G9</f>
        <v>136.37</v>
      </c>
    </row>
    <row r="10" spans="1:16">
      <c r="A10" s="14" t="s">
        <v>13</v>
      </c>
      <c r="B10" s="14"/>
      <c r="C10" s="14"/>
      <c r="D10" s="14"/>
      <c r="E10" s="14">
        <v>0</v>
      </c>
      <c r="F10" s="14"/>
      <c r="G10" s="14">
        <v>1</v>
      </c>
      <c r="H10" s="18">
        <v>148</v>
      </c>
      <c r="I10" s="14">
        <f>H9*4.9/100</f>
        <v>7.3990000000000009</v>
      </c>
      <c r="J10" s="17">
        <f>H9+I10</f>
        <v>158.399</v>
      </c>
      <c r="K10" s="14">
        <f t="shared" si="0"/>
        <v>0</v>
      </c>
      <c r="L10" s="14">
        <f t="shared" si="1"/>
        <v>0</v>
      </c>
      <c r="M10" s="14">
        <f t="shared" si="2"/>
        <v>0</v>
      </c>
      <c r="N10" s="14">
        <f t="shared" si="3"/>
        <v>0</v>
      </c>
      <c r="O10" s="14">
        <f t="shared" si="4"/>
        <v>0</v>
      </c>
      <c r="P10" s="14">
        <f t="shared" si="5"/>
        <v>158.399</v>
      </c>
    </row>
    <row r="11" spans="1:16">
      <c r="A11" s="14" t="s">
        <v>14</v>
      </c>
      <c r="B11" s="14"/>
      <c r="C11" s="14"/>
      <c r="D11" s="14"/>
      <c r="E11" s="14"/>
      <c r="F11" s="14"/>
      <c r="G11" s="14">
        <v>1</v>
      </c>
      <c r="H11" s="18">
        <v>123</v>
      </c>
      <c r="I11" s="14">
        <f>H10*4.9/100</f>
        <v>7.2520000000000007</v>
      </c>
      <c r="J11" s="17">
        <f>H10+I11</f>
        <v>155.25200000000001</v>
      </c>
      <c r="K11" s="14">
        <f t="shared" si="0"/>
        <v>0</v>
      </c>
      <c r="L11" s="14">
        <f t="shared" si="1"/>
        <v>0</v>
      </c>
      <c r="M11" s="14">
        <f t="shared" si="2"/>
        <v>0</v>
      </c>
      <c r="N11" s="14">
        <f t="shared" si="3"/>
        <v>0</v>
      </c>
      <c r="O11" s="14">
        <f t="shared" si="4"/>
        <v>0</v>
      </c>
      <c r="P11" s="14">
        <f t="shared" si="5"/>
        <v>155.25200000000001</v>
      </c>
    </row>
    <row r="12" spans="1:16">
      <c r="A12" s="14" t="s">
        <v>5</v>
      </c>
      <c r="B12" s="14"/>
      <c r="C12" s="14"/>
      <c r="D12" s="14"/>
      <c r="E12" s="14">
        <v>1</v>
      </c>
      <c r="F12" s="14"/>
      <c r="G12" s="14"/>
      <c r="H12" s="18">
        <v>130</v>
      </c>
      <c r="I12" s="14">
        <f>H11*4.9/100</f>
        <v>6.0270000000000001</v>
      </c>
      <c r="J12" s="17">
        <f>H11+I12</f>
        <v>129.02699999999999</v>
      </c>
      <c r="K12" s="14">
        <f t="shared" si="0"/>
        <v>0</v>
      </c>
      <c r="L12" s="14">
        <f t="shared" si="1"/>
        <v>0</v>
      </c>
      <c r="M12" s="14">
        <f t="shared" si="2"/>
        <v>0</v>
      </c>
      <c r="N12" s="14">
        <f t="shared" si="3"/>
        <v>129.02699999999999</v>
      </c>
      <c r="O12" s="14">
        <f t="shared" si="4"/>
        <v>0</v>
      </c>
      <c r="P12" s="14">
        <f t="shared" si="5"/>
        <v>0</v>
      </c>
    </row>
    <row r="13" spans="1:16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8">
        <v>410</v>
      </c>
      <c r="I13" s="14">
        <f>H13*4.9/100</f>
        <v>20.090000000000003</v>
      </c>
      <c r="J13" s="17">
        <f>H13+I13</f>
        <v>430.09000000000003</v>
      </c>
      <c r="K13" s="14">
        <f>B13*J13</f>
        <v>430.09000000000003</v>
      </c>
      <c r="L13" s="14">
        <f>C13*J13</f>
        <v>430.09000000000003</v>
      </c>
      <c r="M13" s="14">
        <f>D13*J13</f>
        <v>430.09000000000003</v>
      </c>
      <c r="N13" s="14">
        <f>J13*F13</f>
        <v>430.09000000000003</v>
      </c>
      <c r="O13" s="14">
        <f>J13*G13</f>
        <v>430.09000000000003</v>
      </c>
      <c r="P13" s="14">
        <f>J13*G13</f>
        <v>430.09000000000003</v>
      </c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ref="K14:P14" si="6">SUM(K4:K13)</f>
        <v>592.68500000000006</v>
      </c>
      <c r="L14" s="14">
        <f t="shared" si="6"/>
        <v>666.11500000000001</v>
      </c>
      <c r="M14" s="14">
        <f t="shared" si="6"/>
        <v>592.68500000000006</v>
      </c>
      <c r="N14" s="14">
        <f t="shared" si="6"/>
        <v>795.14200000000005</v>
      </c>
      <c r="O14" s="14">
        <f t="shared" si="6"/>
        <v>592.68500000000006</v>
      </c>
      <c r="P14" s="14">
        <f t="shared" si="6"/>
        <v>1116.136</v>
      </c>
    </row>
    <row r="16" spans="1:16">
      <c r="A16" s="1" t="s">
        <v>7</v>
      </c>
      <c r="M16" s="11">
        <f>AVERAGE(K14:M14)</f>
        <v>617.16166666666675</v>
      </c>
      <c r="N16" s="11"/>
      <c r="O16" s="11"/>
      <c r="P16" s="11">
        <f>AVERAGE(K14:P14)</f>
        <v>725.90800000000002</v>
      </c>
    </row>
    <row r="17" spans="1:15">
      <c r="A17" t="s">
        <v>8</v>
      </c>
      <c r="C17" s="6">
        <v>3</v>
      </c>
      <c r="D17">
        <f>(C17/100)+1</f>
        <v>1.03</v>
      </c>
    </row>
    <row r="18" spans="1:15">
      <c r="A18" t="s">
        <v>9</v>
      </c>
      <c r="C18" s="5">
        <v>3</v>
      </c>
    </row>
    <row r="19" spans="1:15">
      <c r="A19" t="s">
        <v>10</v>
      </c>
      <c r="C19" s="2">
        <f>M16*((D17^C18)-1)/(D17-1)/C18</f>
        <v>635.86166516666617</v>
      </c>
      <c r="O19" s="19"/>
    </row>
    <row r="20" spans="1:15">
      <c r="A20" t="s">
        <v>9</v>
      </c>
      <c r="C20" s="5">
        <v>6</v>
      </c>
    </row>
    <row r="21" spans="1:15">
      <c r="A21" t="s">
        <v>11</v>
      </c>
      <c r="C21" s="2">
        <f>P16*((D17^6)-1)/(D17-1)/C20</f>
        <v>782.57841371540633</v>
      </c>
    </row>
  </sheetData>
  <conditionalFormatting sqref="B4:G13">
    <cfRule type="cellIs" dxfId="20" priority="2" operator="greaterThan">
      <formula>0</formula>
    </cfRule>
  </conditionalFormatting>
  <conditionalFormatting sqref="K4:P13">
    <cfRule type="cellIs" dxfId="19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21" sqref="C21"/>
    </sheetView>
  </sheetViews>
  <sheetFormatPr baseColWidth="10" defaultRowHeight="15"/>
  <cols>
    <col min="2" max="2" width="15.28515625" customWidth="1"/>
  </cols>
  <sheetData>
    <row r="1" spans="1:16" ht="27" thickBot="1">
      <c r="D1" s="7" t="s">
        <v>22</v>
      </c>
      <c r="E1" s="8"/>
      <c r="F1" s="8"/>
      <c r="G1" s="8"/>
      <c r="H1" s="9"/>
    </row>
    <row r="3" spans="1:16">
      <c r="A3" s="14"/>
      <c r="B3" s="15">
        <v>2000</v>
      </c>
      <c r="C3" s="15">
        <v>4000</v>
      </c>
      <c r="D3" s="15">
        <v>6000</v>
      </c>
      <c r="E3" s="15">
        <v>8000</v>
      </c>
      <c r="F3" s="15">
        <v>10000</v>
      </c>
      <c r="G3" s="15">
        <v>12000</v>
      </c>
      <c r="H3" s="16" t="s">
        <v>18</v>
      </c>
      <c r="I3" s="14" t="s">
        <v>16</v>
      </c>
      <c r="J3" s="17" t="s">
        <v>17</v>
      </c>
      <c r="K3" s="15">
        <v>2000</v>
      </c>
      <c r="L3" s="15">
        <v>4000</v>
      </c>
      <c r="M3" s="15">
        <v>6000</v>
      </c>
      <c r="N3" s="15">
        <v>8000</v>
      </c>
      <c r="O3" s="15">
        <v>10000</v>
      </c>
      <c r="P3" s="15">
        <v>12000</v>
      </c>
    </row>
    <row r="4" spans="1:16">
      <c r="A4" s="14" t="s">
        <v>0</v>
      </c>
      <c r="B4" s="14">
        <v>30</v>
      </c>
      <c r="C4" s="14">
        <v>30</v>
      </c>
      <c r="D4" s="14">
        <v>30</v>
      </c>
      <c r="E4" s="14">
        <v>30</v>
      </c>
      <c r="F4" s="14">
        <v>30</v>
      </c>
      <c r="G4" s="14">
        <v>30</v>
      </c>
      <c r="H4" s="18">
        <v>6.6</v>
      </c>
      <c r="I4" s="14">
        <f>H4*4.9/100</f>
        <v>0.32340000000000002</v>
      </c>
      <c r="J4" s="17">
        <f>H4+I4</f>
        <v>6.9234</v>
      </c>
      <c r="K4" s="14">
        <f>B4*J4</f>
        <v>207.702</v>
      </c>
      <c r="L4" s="14">
        <f>C4*J4</f>
        <v>207.702</v>
      </c>
      <c r="M4" s="14">
        <f>D4*J4</f>
        <v>207.702</v>
      </c>
      <c r="N4" s="14">
        <f>J4*F4</f>
        <v>207.702</v>
      </c>
      <c r="O4" s="14">
        <f>J4*G4</f>
        <v>207.702</v>
      </c>
      <c r="P4" s="14">
        <f>J4*G4</f>
        <v>207.702</v>
      </c>
    </row>
    <row r="5" spans="1:16">
      <c r="A5" s="14" t="s">
        <v>1</v>
      </c>
      <c r="B5" s="14">
        <v>1</v>
      </c>
      <c r="C5" s="14">
        <v>1</v>
      </c>
      <c r="D5" s="14">
        <v>1</v>
      </c>
      <c r="E5" s="14">
        <v>1</v>
      </c>
      <c r="F5" s="14">
        <v>1</v>
      </c>
      <c r="G5" s="14">
        <v>1</v>
      </c>
      <c r="H5" s="18">
        <v>31</v>
      </c>
      <c r="I5" s="14">
        <f>H5*4.9/100</f>
        <v>1.5190000000000001</v>
      </c>
      <c r="J5" s="17">
        <f>H5+I5</f>
        <v>32.518999999999998</v>
      </c>
      <c r="K5" s="14">
        <f>B5*J5</f>
        <v>32.518999999999998</v>
      </c>
      <c r="L5" s="14">
        <f>C5*J5</f>
        <v>32.518999999999998</v>
      </c>
      <c r="M5" s="14">
        <f>D5*J5</f>
        <v>32.518999999999998</v>
      </c>
      <c r="N5" s="14">
        <f>J5*F5</f>
        <v>32.518999999999998</v>
      </c>
      <c r="O5" s="14">
        <f>J5*G5</f>
        <v>32.518999999999998</v>
      </c>
      <c r="P5" s="14">
        <f>J5*G5</f>
        <v>32.518999999999998</v>
      </c>
    </row>
    <row r="6" spans="1:16">
      <c r="A6" s="14" t="s">
        <v>2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8">
        <v>36</v>
      </c>
      <c r="I6" s="14">
        <f>H6*4.9/100</f>
        <v>1.764</v>
      </c>
      <c r="J6" s="17">
        <f>H6+I6</f>
        <v>37.764000000000003</v>
      </c>
      <c r="K6" s="14">
        <f>B6*J6</f>
        <v>37.764000000000003</v>
      </c>
      <c r="L6" s="14">
        <f>C6*J6</f>
        <v>37.764000000000003</v>
      </c>
      <c r="M6" s="14">
        <f>D6*J6</f>
        <v>37.764000000000003</v>
      </c>
      <c r="N6" s="14">
        <f>J6*F6</f>
        <v>37.764000000000003</v>
      </c>
      <c r="O6" s="14">
        <f>J6*G6</f>
        <v>37.764000000000003</v>
      </c>
      <c r="P6" s="14">
        <f>J6*G6</f>
        <v>37.764000000000003</v>
      </c>
    </row>
    <row r="7" spans="1:16">
      <c r="A7" s="14" t="s">
        <v>3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8">
        <v>162</v>
      </c>
      <c r="I7" s="14">
        <f>H7*4.9/100</f>
        <v>7.9380000000000006</v>
      </c>
      <c r="J7" s="17">
        <f>H7+I7</f>
        <v>169.93799999999999</v>
      </c>
      <c r="K7" s="14">
        <f>B7*J7</f>
        <v>169.93799999999999</v>
      </c>
      <c r="L7" s="14">
        <f>C7*J7</f>
        <v>169.93799999999999</v>
      </c>
      <c r="M7" s="14">
        <f>D7*J7</f>
        <v>169.93799999999999</v>
      </c>
      <c r="N7" s="14">
        <f>J7*F7</f>
        <v>169.93799999999999</v>
      </c>
      <c r="O7" s="14">
        <f>J7*G7</f>
        <v>169.93799999999999</v>
      </c>
      <c r="P7" s="14">
        <f>J7*G7</f>
        <v>169.93799999999999</v>
      </c>
    </row>
    <row r="8" spans="1:16">
      <c r="A8" s="14" t="s">
        <v>4</v>
      </c>
      <c r="B8" s="14"/>
      <c r="C8" s="14">
        <v>4</v>
      </c>
      <c r="D8" s="14">
        <v>0</v>
      </c>
      <c r="E8" s="14">
        <v>4</v>
      </c>
      <c r="F8" s="14"/>
      <c r="G8" s="14">
        <v>4</v>
      </c>
      <c r="H8" s="18">
        <v>35</v>
      </c>
      <c r="I8" s="14">
        <f>H8*4.9/100</f>
        <v>1.7150000000000001</v>
      </c>
      <c r="J8" s="17">
        <f>H8+I8</f>
        <v>36.715000000000003</v>
      </c>
      <c r="K8" s="14">
        <f t="shared" ref="K8:K12" si="0">B8*J8</f>
        <v>0</v>
      </c>
      <c r="L8" s="14">
        <f t="shared" ref="L8:L12" si="1">C8*J8</f>
        <v>146.86000000000001</v>
      </c>
      <c r="M8" s="14">
        <f t="shared" ref="M8:M12" si="2">D8*J8</f>
        <v>0</v>
      </c>
      <c r="N8" s="14">
        <f>E8*J8</f>
        <v>146.86000000000001</v>
      </c>
      <c r="O8" s="14">
        <f>J8*F8</f>
        <v>0</v>
      </c>
      <c r="P8" s="14">
        <f>J8*G8</f>
        <v>146.86000000000001</v>
      </c>
    </row>
    <row r="9" spans="1:16">
      <c r="A9" s="14" t="s">
        <v>12</v>
      </c>
      <c r="B9" s="14"/>
      <c r="C9" s="14"/>
      <c r="D9" s="14"/>
      <c r="E9" s="14">
        <v>0</v>
      </c>
      <c r="F9" s="14"/>
      <c r="G9" s="14">
        <v>0</v>
      </c>
      <c r="H9" s="18">
        <v>151</v>
      </c>
      <c r="I9" s="14">
        <f>H12*4.9/100</f>
        <v>6.37</v>
      </c>
      <c r="J9" s="17">
        <f>H12+I9</f>
        <v>136.37</v>
      </c>
      <c r="K9" s="14">
        <f t="shared" si="0"/>
        <v>0</v>
      </c>
      <c r="L9" s="14">
        <f t="shared" si="1"/>
        <v>0</v>
      </c>
      <c r="M9" s="14">
        <f t="shared" si="2"/>
        <v>0</v>
      </c>
      <c r="N9" s="14">
        <f t="shared" ref="N9:N12" si="3">E9*J9</f>
        <v>0</v>
      </c>
      <c r="O9" s="14">
        <f t="shared" ref="O9:O12" si="4">J9*F9</f>
        <v>0</v>
      </c>
      <c r="P9" s="14">
        <f t="shared" ref="P9:P12" si="5">J9*G9</f>
        <v>0</v>
      </c>
    </row>
    <row r="10" spans="1:16">
      <c r="A10" s="14" t="s">
        <v>13</v>
      </c>
      <c r="B10" s="14"/>
      <c r="C10" s="14"/>
      <c r="D10" s="14"/>
      <c r="E10" s="14">
        <v>0</v>
      </c>
      <c r="F10" s="14"/>
      <c r="G10" s="14">
        <v>0</v>
      </c>
      <c r="H10" s="18">
        <v>148</v>
      </c>
      <c r="I10" s="14">
        <f>H9*4.9/100</f>
        <v>7.3990000000000009</v>
      </c>
      <c r="J10" s="17">
        <f>H9+I10</f>
        <v>158.399</v>
      </c>
      <c r="K10" s="14">
        <f t="shared" si="0"/>
        <v>0</v>
      </c>
      <c r="L10" s="14">
        <f t="shared" si="1"/>
        <v>0</v>
      </c>
      <c r="M10" s="14">
        <f t="shared" si="2"/>
        <v>0</v>
      </c>
      <c r="N10" s="14">
        <f t="shared" si="3"/>
        <v>0</v>
      </c>
      <c r="O10" s="14">
        <f t="shared" si="4"/>
        <v>0</v>
      </c>
      <c r="P10" s="14">
        <f t="shared" si="5"/>
        <v>0</v>
      </c>
    </row>
    <row r="11" spans="1:16">
      <c r="A11" s="14" t="s">
        <v>14</v>
      </c>
      <c r="B11" s="14"/>
      <c r="C11" s="14"/>
      <c r="D11" s="14"/>
      <c r="E11" s="14"/>
      <c r="F11" s="14"/>
      <c r="G11" s="14">
        <v>0</v>
      </c>
      <c r="H11" s="18">
        <v>123</v>
      </c>
      <c r="I11" s="14">
        <f>H10*4.9/100</f>
        <v>7.2520000000000007</v>
      </c>
      <c r="J11" s="17">
        <f>H10+I11</f>
        <v>155.25200000000001</v>
      </c>
      <c r="K11" s="14">
        <f t="shared" si="0"/>
        <v>0</v>
      </c>
      <c r="L11" s="14">
        <f t="shared" si="1"/>
        <v>0</v>
      </c>
      <c r="M11" s="14">
        <f t="shared" si="2"/>
        <v>0</v>
      </c>
      <c r="N11" s="14">
        <f t="shared" si="3"/>
        <v>0</v>
      </c>
      <c r="O11" s="14">
        <f t="shared" si="4"/>
        <v>0</v>
      </c>
      <c r="P11" s="14">
        <f t="shared" si="5"/>
        <v>0</v>
      </c>
    </row>
    <row r="12" spans="1:16">
      <c r="A12" s="14" t="s">
        <v>5</v>
      </c>
      <c r="B12" s="14"/>
      <c r="C12" s="14"/>
      <c r="D12" s="14"/>
      <c r="E12" s="14">
        <v>0</v>
      </c>
      <c r="F12" s="14"/>
      <c r="G12" s="14"/>
      <c r="H12" s="18">
        <v>130</v>
      </c>
      <c r="I12" s="14">
        <f>H11*4.9/100</f>
        <v>6.0270000000000001</v>
      </c>
      <c r="J12" s="17">
        <f>H11+I12</f>
        <v>129.02699999999999</v>
      </c>
      <c r="K12" s="14">
        <f t="shared" si="0"/>
        <v>0</v>
      </c>
      <c r="L12" s="14">
        <f t="shared" si="1"/>
        <v>0</v>
      </c>
      <c r="M12" s="14">
        <f t="shared" si="2"/>
        <v>0</v>
      </c>
      <c r="N12" s="14">
        <f t="shared" si="3"/>
        <v>0</v>
      </c>
      <c r="O12" s="14">
        <f t="shared" si="4"/>
        <v>0</v>
      </c>
      <c r="P12" s="14">
        <f t="shared" si="5"/>
        <v>0</v>
      </c>
    </row>
    <row r="13" spans="1:16">
      <c r="A13" s="14" t="s">
        <v>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8">
        <v>410</v>
      </c>
      <c r="I13" s="14">
        <f>H13*4.9/100</f>
        <v>20.090000000000003</v>
      </c>
      <c r="J13" s="17">
        <f>H13+I13</f>
        <v>430.09000000000003</v>
      </c>
      <c r="K13" s="14">
        <f>B13*J13</f>
        <v>430.09000000000003</v>
      </c>
      <c r="L13" s="14">
        <f>C13*J13</f>
        <v>430.09000000000003</v>
      </c>
      <c r="M13" s="14">
        <f>D13*J13</f>
        <v>430.09000000000003</v>
      </c>
      <c r="N13" s="14">
        <f>J13*F13</f>
        <v>430.09000000000003</v>
      </c>
      <c r="O13" s="14">
        <f>J13*G13</f>
        <v>430.09000000000003</v>
      </c>
      <c r="P13" s="14">
        <f>J13*G13</f>
        <v>430.09000000000003</v>
      </c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ref="K14:P14" si="6">SUM(K4:K13)</f>
        <v>878.01300000000003</v>
      </c>
      <c r="L14" s="14">
        <f t="shared" si="6"/>
        <v>1024.873</v>
      </c>
      <c r="M14" s="14">
        <f t="shared" si="6"/>
        <v>878.01300000000003</v>
      </c>
      <c r="N14" s="14">
        <f t="shared" si="6"/>
        <v>1024.873</v>
      </c>
      <c r="O14" s="14">
        <f t="shared" si="6"/>
        <v>878.01300000000003</v>
      </c>
      <c r="P14" s="14">
        <f t="shared" si="6"/>
        <v>1024.873</v>
      </c>
    </row>
    <row r="16" spans="1:16">
      <c r="A16" s="1" t="s">
        <v>7</v>
      </c>
      <c r="M16" s="11">
        <f>AVERAGE(K14:M14)</f>
        <v>926.9663333333333</v>
      </c>
      <c r="N16" s="11"/>
      <c r="O16" s="11"/>
      <c r="P16" s="11">
        <f>AVERAGE(K14:P14)</f>
        <v>951.44299999999987</v>
      </c>
    </row>
    <row r="17" spans="1:4">
      <c r="A17" t="s">
        <v>8</v>
      </c>
      <c r="C17" s="6">
        <v>3</v>
      </c>
      <c r="D17">
        <f>(C17/100)+1</f>
        <v>1.03</v>
      </c>
    </row>
    <row r="18" spans="1:4">
      <c r="A18" t="s">
        <v>9</v>
      </c>
      <c r="C18" s="5">
        <v>3</v>
      </c>
    </row>
    <row r="19" spans="1:4">
      <c r="A19" t="s">
        <v>10</v>
      </c>
      <c r="C19" s="2">
        <f>M16*((D17^C18)-1)/(D17-1)/C18</f>
        <v>955.05341323333244</v>
      </c>
    </row>
    <row r="20" spans="1:4">
      <c r="A20" t="s">
        <v>9</v>
      </c>
      <c r="C20" s="5">
        <v>6</v>
      </c>
    </row>
    <row r="21" spans="1:4">
      <c r="A21" t="s">
        <v>11</v>
      </c>
      <c r="C21" s="2">
        <f>P16*((D17^6)-1)/(D17-1)/C20</f>
        <v>1025.7205509246726</v>
      </c>
    </row>
  </sheetData>
  <conditionalFormatting sqref="B4:G13">
    <cfRule type="cellIs" dxfId="18" priority="2" operator="greaterThan">
      <formula>0</formula>
    </cfRule>
  </conditionalFormatting>
  <conditionalFormatting sqref="K4:P13">
    <cfRule type="cellIs" dxfId="17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RS-B 2,2 à 5-5(PRO 1 NK)</vt:lpstr>
      <vt:lpstr>RS-B 7,5 à 11 (PRO 1 NK)</vt:lpstr>
      <vt:lpstr>RS-C 3-5,5 (NK40)</vt:lpstr>
      <vt:lpstr>RS 3 à 1-11 (NK40)</vt:lpstr>
      <vt:lpstr>RS-TOP 3 à 7,5 (NK40)</vt:lpstr>
      <vt:lpstr>RS (RSF) 11 à 15(NK 60)</vt:lpstr>
      <vt:lpstr>RS(RSF)PRO 3 à 5,5(PRO1NK)</vt:lpstr>
      <vt:lpstr>RS-(RSF)7,5 à 11 ( PRO 2 NK)</vt:lpstr>
      <vt:lpstr>RS(RSF)PRO 2-30 à 55 (PRO 9 NK)</vt:lpstr>
      <vt:lpstr>RS-(RSF) 55 à 75 (NK 200)</vt:lpstr>
      <vt:lpstr>RS-(RSF) 18 à 1-30 (NK100)</vt:lpstr>
      <vt:lpstr>RS-(RSF)2-30 à 45 (NK160)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2017-11-22T17:26:35Z</cp:lastPrinted>
  <dcterms:created xsi:type="dcterms:W3CDTF">2017-09-29T13:08:47Z</dcterms:created>
  <dcterms:modified xsi:type="dcterms:W3CDTF">2017-11-22T17:28:52Z</dcterms:modified>
</cp:coreProperties>
</file>