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255" windowHeight="9210" activeTab="1"/>
  </bookViews>
  <sheets>
    <sheet name="Calcul lissé 3ans" sheetId="1" r:id="rId1"/>
    <sheet name="Annexe 1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9" i="1"/>
  <c r="C21" s="1"/>
  <c r="P16"/>
  <c r="O16"/>
  <c r="N16"/>
  <c r="M16"/>
  <c r="L16"/>
  <c r="K16"/>
  <c r="J16"/>
  <c r="I16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P4" l="1"/>
  <c r="N4"/>
  <c r="L4"/>
  <c r="O4"/>
  <c r="M4"/>
  <c r="K4"/>
  <c r="P6"/>
  <c r="N6"/>
  <c r="L6"/>
  <c r="O6"/>
  <c r="M6"/>
  <c r="K6"/>
  <c r="P8"/>
  <c r="N8"/>
  <c r="L8"/>
  <c r="O8"/>
  <c r="M8"/>
  <c r="K8"/>
  <c r="P10"/>
  <c r="N10"/>
  <c r="L10"/>
  <c r="O10"/>
  <c r="M10"/>
  <c r="K10"/>
  <c r="P12"/>
  <c r="N12"/>
  <c r="L12"/>
  <c r="O12"/>
  <c r="M12"/>
  <c r="K12"/>
  <c r="P14"/>
  <c r="N14"/>
  <c r="L14"/>
  <c r="O14"/>
  <c r="M14"/>
  <c r="K14"/>
  <c r="P5"/>
  <c r="N5"/>
  <c r="L5"/>
  <c r="O5"/>
  <c r="M5"/>
  <c r="K5"/>
  <c r="P7"/>
  <c r="N7"/>
  <c r="L7"/>
  <c r="O7"/>
  <c r="M7"/>
  <c r="K7"/>
  <c r="P9"/>
  <c r="N9"/>
  <c r="L9"/>
  <c r="O9"/>
  <c r="M9"/>
  <c r="K9"/>
  <c r="P11"/>
  <c r="N11"/>
  <c r="L11"/>
  <c r="O11"/>
  <c r="M11"/>
  <c r="K11"/>
  <c r="P13"/>
  <c r="P17" s="1"/>
  <c r="N13"/>
  <c r="N17" s="1"/>
  <c r="L13"/>
  <c r="L17" s="1"/>
  <c r="O13"/>
  <c r="O17" s="1"/>
  <c r="M13"/>
  <c r="M17" s="1"/>
  <c r="K13"/>
  <c r="K17" s="1"/>
  <c r="P15"/>
  <c r="N15"/>
  <c r="L15"/>
  <c r="O15"/>
  <c r="M15"/>
  <c r="K15"/>
  <c r="P19" l="1"/>
  <c r="C23" s="1"/>
  <c r="M19"/>
</calcChain>
</file>

<file path=xl/sharedStrings.xml><?xml version="1.0" encoding="utf-8"?>
<sst xmlns="http://schemas.openxmlformats.org/spreadsheetml/2006/main" count="41" uniqueCount="25">
  <si>
    <t>PT Ht2016</t>
  </si>
  <si>
    <t>Hausse 2018</t>
  </si>
  <si>
    <t>PT Ht 2018</t>
  </si>
  <si>
    <t>huile</t>
  </si>
  <si>
    <t>Filtre a huile</t>
  </si>
  <si>
    <t>Filtre a air</t>
  </si>
  <si>
    <t>separateur</t>
  </si>
  <si>
    <t>courroies</t>
  </si>
  <si>
    <t>Kit bloc aspiration</t>
  </si>
  <si>
    <t>Kit VPM</t>
  </si>
  <si>
    <t>Electrovanne</t>
  </si>
  <si>
    <t>bulbe thermostatique</t>
  </si>
  <si>
    <t>main d'œuvre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</si>
  <si>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</si>
  <si>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</si>
  <si>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</si>
  <si>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</si>
  <si>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</si>
  <si>
    <t>Le 30/05/2018</t>
  </si>
  <si>
    <t>F1M094</t>
  </si>
  <si>
    <t>F1M095</t>
  </si>
  <si>
    <t xml:space="preserve">recyclage </t>
  </si>
  <si>
    <t>Local LUCE HYDRO(Vinay)</t>
  </si>
  <si>
    <t>Annexe 1</t>
  </si>
  <si>
    <t>RENNER RS-PRO 7,5 à 11Kw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</si>
</sst>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43" fontId="0" fillId="4" borderId="4" xfId="1" applyFont="1" applyFill="1" applyBorder="1" applyAlignment="1">
      <alignment horizontal="center"/>
    </xf>
    <xf numFmtId="43" fontId="0" fillId="0" borderId="4" xfId="1" applyFont="1" applyBorder="1"/>
    <xf numFmtId="43" fontId="0" fillId="5" borderId="4" xfId="1" applyFont="1" applyFill="1" applyBorder="1"/>
    <xf numFmtId="43" fontId="0" fillId="3" borderId="4" xfId="1" applyFont="1" applyFill="1" applyBorder="1"/>
    <xf numFmtId="43" fontId="0" fillId="4" borderId="4" xfId="1" applyFont="1" applyFill="1" applyBorder="1"/>
    <xf numFmtId="0" fontId="2" fillId="0" borderId="0" xfId="0" applyFont="1"/>
    <xf numFmtId="44" fontId="0" fillId="0" borderId="0" xfId="2" applyFont="1"/>
    <xf numFmtId="2" fontId="0" fillId="6" borderId="0" xfId="0" applyNumberFormat="1" applyFill="1"/>
    <xf numFmtId="44" fontId="0" fillId="7" borderId="0" xfId="2" applyFont="1" applyFill="1"/>
    <xf numFmtId="44" fontId="0" fillId="0" borderId="0" xfId="0" applyNumberFormat="1"/>
    <xf numFmtId="0" fontId="0" fillId="8" borderId="4" xfId="0" applyFill="1" applyBorder="1"/>
    <xf numFmtId="43" fontId="0" fillId="8" borderId="4" xfId="0" applyNumberFormat="1" applyFill="1" applyBorder="1"/>
    <xf numFmtId="44" fontId="0" fillId="9" borderId="0" xfId="2" applyFont="1" applyFill="1"/>
    <xf numFmtId="43" fontId="0" fillId="10" borderId="4" xfId="0" applyNumberFormat="1" applyFill="1" applyBorder="1"/>
    <xf numFmtId="0" fontId="0" fillId="11" borderId="0" xfId="0" applyFill="1"/>
  </cellXfs>
  <cellStyles count="3">
    <cellStyle name="Milliers" xfId="1" builtinId="3"/>
    <cellStyle name="Monétaire" xfId="2" builtinId="4"/>
    <cellStyle name="Normal" xfId="0" builtinId="0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L1" sqref="L1"/>
    </sheetView>
  </sheetViews>
  <sheetFormatPr baseColWidth="10" defaultRowHeight="15"/>
  <cols>
    <col min="15" max="16" width="11.85546875" bestFit="1" customWidth="1"/>
  </cols>
  <sheetData>
    <row r="1" spans="1:16" ht="27" thickBot="1">
      <c r="A1" s="1" t="s">
        <v>22</v>
      </c>
      <c r="D1" s="2" t="s">
        <v>24</v>
      </c>
      <c r="E1" s="3"/>
      <c r="F1" s="3"/>
      <c r="G1" s="3"/>
      <c r="H1" s="4"/>
      <c r="J1" t="s">
        <v>18</v>
      </c>
    </row>
    <row r="3" spans="1:16">
      <c r="A3" s="5"/>
      <c r="B3" s="6">
        <v>2000</v>
      </c>
      <c r="C3" s="6">
        <v>4000</v>
      </c>
      <c r="D3" s="6">
        <v>6000</v>
      </c>
      <c r="E3" s="6">
        <v>8000</v>
      </c>
      <c r="F3" s="6">
        <v>10000</v>
      </c>
      <c r="G3" s="6">
        <v>12000</v>
      </c>
      <c r="H3" s="7" t="s">
        <v>0</v>
      </c>
      <c r="I3" s="8" t="s">
        <v>1</v>
      </c>
      <c r="J3" s="9" t="s">
        <v>2</v>
      </c>
      <c r="K3" s="10">
        <v>2000</v>
      </c>
      <c r="L3" s="10">
        <v>4000</v>
      </c>
      <c r="M3" s="10">
        <v>6000</v>
      </c>
      <c r="N3" s="10">
        <v>8000</v>
      </c>
      <c r="O3" s="10">
        <v>10000</v>
      </c>
      <c r="P3" s="10">
        <v>12000</v>
      </c>
    </row>
    <row r="4" spans="1:16">
      <c r="A4" s="5" t="s">
        <v>3</v>
      </c>
      <c r="B4" s="5">
        <v>5</v>
      </c>
      <c r="C4" s="5">
        <v>5</v>
      </c>
      <c r="D4" s="5">
        <v>5</v>
      </c>
      <c r="E4" s="5">
        <v>5</v>
      </c>
      <c r="F4" s="5">
        <v>5</v>
      </c>
      <c r="G4" s="5">
        <v>5</v>
      </c>
      <c r="H4" s="11">
        <v>6.6</v>
      </c>
      <c r="I4" s="8">
        <f>H4*4.9/100</f>
        <v>0.32340000000000002</v>
      </c>
      <c r="J4" s="9">
        <f>H4+I4</f>
        <v>6.9234</v>
      </c>
      <c r="K4" s="8">
        <f>B4*J4</f>
        <v>34.616999999999997</v>
      </c>
      <c r="L4" s="8">
        <f>C4*J4</f>
        <v>34.616999999999997</v>
      </c>
      <c r="M4" s="8">
        <f>D4*J4</f>
        <v>34.616999999999997</v>
      </c>
      <c r="N4" s="8">
        <f>J4*F4</f>
        <v>34.616999999999997</v>
      </c>
      <c r="O4" s="8">
        <f>J4*G4</f>
        <v>34.616999999999997</v>
      </c>
      <c r="P4" s="8">
        <f>J4*G4</f>
        <v>34.616999999999997</v>
      </c>
    </row>
    <row r="5" spans="1:16">
      <c r="A5" s="5" t="s">
        <v>4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11">
        <v>28</v>
      </c>
      <c r="I5" s="8">
        <f>H5*4.9/100</f>
        <v>1.3720000000000001</v>
      </c>
      <c r="J5" s="9">
        <f>H5+I5</f>
        <v>29.372</v>
      </c>
      <c r="K5" s="8">
        <f>B5*J5</f>
        <v>29.372</v>
      </c>
      <c r="L5" s="8">
        <f>C5*J5</f>
        <v>29.372</v>
      </c>
      <c r="M5" s="8">
        <f>D5*J5</f>
        <v>29.372</v>
      </c>
      <c r="N5" s="8">
        <f>J5*F5</f>
        <v>29.372</v>
      </c>
      <c r="O5" s="8">
        <f>J5*G5</f>
        <v>29.372</v>
      </c>
      <c r="P5" s="8">
        <f>J5*G5</f>
        <v>29.372</v>
      </c>
    </row>
    <row r="6" spans="1:16">
      <c r="A6" s="5" t="s">
        <v>5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11">
        <v>12</v>
      </c>
      <c r="I6" s="8">
        <f>H6*4.9/100</f>
        <v>0.58800000000000008</v>
      </c>
      <c r="J6" s="9">
        <f>H6+I6</f>
        <v>12.588000000000001</v>
      </c>
      <c r="K6" s="8">
        <f>B6*J6</f>
        <v>12.588000000000001</v>
      </c>
      <c r="L6" s="8">
        <f>C6*J6</f>
        <v>12.588000000000001</v>
      </c>
      <c r="M6" s="8">
        <f>D6*J6</f>
        <v>12.588000000000001</v>
      </c>
      <c r="N6" s="8">
        <f>J6*F6</f>
        <v>12.588000000000001</v>
      </c>
      <c r="O6" s="8">
        <f>J6*G6</f>
        <v>12.588000000000001</v>
      </c>
      <c r="P6" s="8">
        <f>J6*G6</f>
        <v>12.588000000000001</v>
      </c>
    </row>
    <row r="7" spans="1:16">
      <c r="A7" s="5" t="s">
        <v>6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11">
        <v>82</v>
      </c>
      <c r="I7" s="8">
        <f>H7*4.9/100</f>
        <v>4.0179999999999998</v>
      </c>
      <c r="J7" s="9">
        <f>H7+I7</f>
        <v>86.018000000000001</v>
      </c>
      <c r="K7" s="8">
        <f>B7*J7</f>
        <v>86.018000000000001</v>
      </c>
      <c r="L7" s="8">
        <f>C7*J7</f>
        <v>86.018000000000001</v>
      </c>
      <c r="M7" s="8">
        <f>D7*J7</f>
        <v>86.018000000000001</v>
      </c>
      <c r="N7" s="8">
        <f>J7*F7</f>
        <v>86.018000000000001</v>
      </c>
      <c r="O7" s="8">
        <f>J7*G7</f>
        <v>86.018000000000001</v>
      </c>
      <c r="P7" s="8">
        <f>J7*G7</f>
        <v>86.018000000000001</v>
      </c>
    </row>
    <row r="8" spans="1:16">
      <c r="A8" s="5" t="s">
        <v>7</v>
      </c>
      <c r="B8" s="5"/>
      <c r="C8" s="5">
        <v>2</v>
      </c>
      <c r="D8" s="5">
        <v>0</v>
      </c>
      <c r="E8" s="5">
        <v>2</v>
      </c>
      <c r="F8" s="5"/>
      <c r="G8" s="5">
        <v>2</v>
      </c>
      <c r="H8" s="11">
        <v>35</v>
      </c>
      <c r="I8" s="8">
        <f>H8*4.9/100</f>
        <v>1.7150000000000001</v>
      </c>
      <c r="J8" s="9">
        <f>H8+I8</f>
        <v>36.715000000000003</v>
      </c>
      <c r="K8" s="8">
        <f t="shared" ref="K8:K12" si="0">B8*J8</f>
        <v>0</v>
      </c>
      <c r="L8" s="8">
        <f t="shared" ref="L8:L12" si="1">C8*J8</f>
        <v>73.430000000000007</v>
      </c>
      <c r="M8" s="8">
        <f t="shared" ref="M8:M12" si="2">D8*J8</f>
        <v>0</v>
      </c>
      <c r="N8" s="8">
        <f>E8*J8</f>
        <v>73.430000000000007</v>
      </c>
      <c r="O8" s="8">
        <f>J8*F8</f>
        <v>0</v>
      </c>
      <c r="P8" s="8">
        <f>J8*G8</f>
        <v>73.430000000000007</v>
      </c>
    </row>
    <row r="9" spans="1:16">
      <c r="A9" s="5" t="s">
        <v>8</v>
      </c>
      <c r="B9" s="5"/>
      <c r="C9" s="5"/>
      <c r="D9" s="5"/>
      <c r="E9" s="5">
        <v>0</v>
      </c>
      <c r="F9" s="5"/>
      <c r="G9" s="5">
        <v>1</v>
      </c>
      <c r="H9" s="11">
        <v>151</v>
      </c>
      <c r="I9" s="8">
        <f>H12*4.9/100</f>
        <v>6.37</v>
      </c>
      <c r="J9" s="9">
        <f>H12+I9</f>
        <v>136.37</v>
      </c>
      <c r="K9" s="8">
        <f t="shared" si="0"/>
        <v>0</v>
      </c>
      <c r="L9" s="8">
        <f t="shared" si="1"/>
        <v>0</v>
      </c>
      <c r="M9" s="8">
        <f t="shared" si="2"/>
        <v>0</v>
      </c>
      <c r="N9" s="8">
        <f t="shared" ref="N9:N12" si="3">E9*J9</f>
        <v>0</v>
      </c>
      <c r="O9" s="8">
        <f t="shared" ref="O9:O12" si="4">J9*F9</f>
        <v>0</v>
      </c>
      <c r="P9" s="8">
        <f t="shared" ref="P9:P12" si="5">J9*G9</f>
        <v>136.37</v>
      </c>
    </row>
    <row r="10" spans="1:16">
      <c r="A10" s="5" t="s">
        <v>9</v>
      </c>
      <c r="B10" s="5"/>
      <c r="C10" s="5"/>
      <c r="D10" s="5"/>
      <c r="E10" s="5">
        <v>0</v>
      </c>
      <c r="F10" s="5"/>
      <c r="G10" s="5">
        <v>1</v>
      </c>
      <c r="H10" s="11">
        <v>148</v>
      </c>
      <c r="I10" s="8">
        <f>H9*4.9/100</f>
        <v>7.3990000000000009</v>
      </c>
      <c r="J10" s="9">
        <f>H9+I10</f>
        <v>158.399</v>
      </c>
      <c r="K10" s="8">
        <f t="shared" si="0"/>
        <v>0</v>
      </c>
      <c r="L10" s="8">
        <f t="shared" si="1"/>
        <v>0</v>
      </c>
      <c r="M10" s="8">
        <f t="shared" si="2"/>
        <v>0</v>
      </c>
      <c r="N10" s="8">
        <f t="shared" si="3"/>
        <v>0</v>
      </c>
      <c r="O10" s="8">
        <f t="shared" si="4"/>
        <v>0</v>
      </c>
      <c r="P10" s="8">
        <f t="shared" si="5"/>
        <v>158.399</v>
      </c>
    </row>
    <row r="11" spans="1:16">
      <c r="A11" s="5" t="s">
        <v>10</v>
      </c>
      <c r="B11" s="5"/>
      <c r="C11" s="5"/>
      <c r="D11" s="5"/>
      <c r="E11" s="5"/>
      <c r="F11" s="5"/>
      <c r="G11" s="5">
        <v>1</v>
      </c>
      <c r="H11" s="11">
        <v>123</v>
      </c>
      <c r="I11" s="8">
        <f>H10*4.9/100</f>
        <v>7.2520000000000007</v>
      </c>
      <c r="J11" s="9">
        <f>H10+I11</f>
        <v>155.25200000000001</v>
      </c>
      <c r="K11" s="8">
        <f t="shared" si="0"/>
        <v>0</v>
      </c>
      <c r="L11" s="8">
        <f t="shared" si="1"/>
        <v>0</v>
      </c>
      <c r="M11" s="8">
        <f t="shared" si="2"/>
        <v>0</v>
      </c>
      <c r="N11" s="8">
        <f t="shared" si="3"/>
        <v>0</v>
      </c>
      <c r="O11" s="8">
        <f t="shared" si="4"/>
        <v>0</v>
      </c>
      <c r="P11" s="8">
        <f t="shared" si="5"/>
        <v>155.25200000000001</v>
      </c>
    </row>
    <row r="12" spans="1:16">
      <c r="A12" s="5" t="s">
        <v>11</v>
      </c>
      <c r="B12" s="5"/>
      <c r="C12" s="5"/>
      <c r="D12" s="5"/>
      <c r="E12" s="5">
        <v>1</v>
      </c>
      <c r="F12" s="5"/>
      <c r="G12" s="5"/>
      <c r="H12" s="11">
        <v>130</v>
      </c>
      <c r="I12" s="8">
        <f>H11*4.9/100</f>
        <v>6.0270000000000001</v>
      </c>
      <c r="J12" s="9">
        <f>H11+I12</f>
        <v>129.02699999999999</v>
      </c>
      <c r="K12" s="8">
        <f t="shared" si="0"/>
        <v>0</v>
      </c>
      <c r="L12" s="8">
        <f t="shared" si="1"/>
        <v>0</v>
      </c>
      <c r="M12" s="8">
        <f t="shared" si="2"/>
        <v>0</v>
      </c>
      <c r="N12" s="8">
        <f t="shared" si="3"/>
        <v>129.02699999999999</v>
      </c>
      <c r="O12" s="8">
        <f t="shared" si="4"/>
        <v>0</v>
      </c>
      <c r="P12" s="8">
        <f t="shared" si="5"/>
        <v>0</v>
      </c>
    </row>
    <row r="13" spans="1:16">
      <c r="A13" s="5" t="s">
        <v>12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11">
        <v>390</v>
      </c>
      <c r="I13" s="8">
        <f>H13*4.9/100</f>
        <v>19.110000000000003</v>
      </c>
      <c r="J13" s="9">
        <f>H13+I13</f>
        <v>409.11</v>
      </c>
      <c r="K13" s="8">
        <f>B13*J13</f>
        <v>409.11</v>
      </c>
      <c r="L13" s="8">
        <f>C13*J13</f>
        <v>409.11</v>
      </c>
      <c r="M13" s="8">
        <f>D13*J13</f>
        <v>409.11</v>
      </c>
      <c r="N13" s="8">
        <f>J13*F13</f>
        <v>409.11</v>
      </c>
      <c r="O13" s="8">
        <f>J13*G13</f>
        <v>409.11</v>
      </c>
      <c r="P13" s="8">
        <f>J13*G13</f>
        <v>409.11</v>
      </c>
    </row>
    <row r="14" spans="1:16">
      <c r="A14" s="5" t="s">
        <v>19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11">
        <v>45</v>
      </c>
      <c r="I14" s="8">
        <f>H14*4.9/100</f>
        <v>2.2050000000000001</v>
      </c>
      <c r="J14" s="9">
        <f>H14+I14</f>
        <v>47.204999999999998</v>
      </c>
      <c r="K14" s="8">
        <f>B14*J14</f>
        <v>47.204999999999998</v>
      </c>
      <c r="L14" s="8">
        <f>C14*J14</f>
        <v>47.204999999999998</v>
      </c>
      <c r="M14" s="8">
        <f>D14*J14</f>
        <v>47.204999999999998</v>
      </c>
      <c r="N14" s="8">
        <f>J14*F14</f>
        <v>47.204999999999998</v>
      </c>
      <c r="O14" s="8">
        <f>J14*G14</f>
        <v>47.204999999999998</v>
      </c>
      <c r="P14" s="8">
        <f>J14*G14</f>
        <v>47.204999999999998</v>
      </c>
    </row>
    <row r="15" spans="1:16">
      <c r="A15" s="5" t="s">
        <v>20</v>
      </c>
      <c r="B15" s="5">
        <v>1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11">
        <v>45</v>
      </c>
      <c r="I15" s="8">
        <f>H15*4.9/100</f>
        <v>2.2050000000000001</v>
      </c>
      <c r="J15" s="9">
        <f>H15+I15</f>
        <v>47.204999999999998</v>
      </c>
      <c r="K15" s="8">
        <f>B15*J15</f>
        <v>47.204999999999998</v>
      </c>
      <c r="L15" s="8">
        <f>C15*J15</f>
        <v>47.204999999999998</v>
      </c>
      <c r="M15" s="8">
        <f>D15*J15</f>
        <v>47.204999999999998</v>
      </c>
      <c r="N15" s="8">
        <f>J15*F15</f>
        <v>47.204999999999998</v>
      </c>
      <c r="O15" s="8">
        <f>J15*G15</f>
        <v>47.204999999999998</v>
      </c>
      <c r="P15" s="8">
        <f>J15*G15</f>
        <v>47.204999999999998</v>
      </c>
    </row>
    <row r="16" spans="1:16">
      <c r="A16" s="5" t="s">
        <v>21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8">
        <v>4.5</v>
      </c>
      <c r="I16" s="8">
        <f>H16*4.9/100</f>
        <v>0.2205</v>
      </c>
      <c r="J16" s="9">
        <f>H16+I16</f>
        <v>4.7205000000000004</v>
      </c>
      <c r="K16" s="8">
        <f>B16*J16</f>
        <v>4.7205000000000004</v>
      </c>
      <c r="L16" s="8">
        <f>C16*J16</f>
        <v>4.7205000000000004</v>
      </c>
      <c r="M16" s="8">
        <f>D16*J16</f>
        <v>4.7205000000000004</v>
      </c>
      <c r="N16" s="8">
        <f>J16*F16</f>
        <v>4.7205000000000004</v>
      </c>
      <c r="O16" s="8">
        <f>J16*G16</f>
        <v>4.7205000000000004</v>
      </c>
      <c r="P16" s="8">
        <f>J16*G16</f>
        <v>4.7205000000000004</v>
      </c>
    </row>
    <row r="17" spans="1:16">
      <c r="I17" s="5"/>
      <c r="J17" s="5"/>
      <c r="K17" s="20">
        <f>SUM(K4:K16)</f>
        <v>670.83550000000014</v>
      </c>
      <c r="L17" s="20">
        <f t="shared" ref="L17:P17" si="6">SUM(L4:L16)</f>
        <v>744.26550000000009</v>
      </c>
      <c r="M17" s="20">
        <f t="shared" si="6"/>
        <v>670.83550000000014</v>
      </c>
      <c r="N17" s="20">
        <f t="shared" si="6"/>
        <v>873.29250000000013</v>
      </c>
      <c r="O17" s="20">
        <f t="shared" si="6"/>
        <v>670.83550000000014</v>
      </c>
      <c r="P17" s="20">
        <f t="shared" si="6"/>
        <v>1194.2864999999997</v>
      </c>
    </row>
    <row r="18" spans="1:16">
      <c r="A18" s="12" t="s">
        <v>13</v>
      </c>
    </row>
    <row r="19" spans="1:16">
      <c r="A19" t="s">
        <v>14</v>
      </c>
      <c r="C19" s="14">
        <v>3</v>
      </c>
      <c r="D19">
        <f>C19/100+1</f>
        <v>1.03</v>
      </c>
      <c r="M19" s="19">
        <f>AVERAGE(K17:M17)</f>
        <v>695.31216666666671</v>
      </c>
      <c r="N19" s="13"/>
      <c r="O19" s="13"/>
      <c r="P19" s="13">
        <f>AVERAGE(K17:P17)</f>
        <v>804.05850000000009</v>
      </c>
    </row>
    <row r="20" spans="1:16">
      <c r="A20" t="s">
        <v>15</v>
      </c>
      <c r="C20" s="21">
        <v>3</v>
      </c>
    </row>
    <row r="21" spans="1:16">
      <c r="A21" t="s">
        <v>16</v>
      </c>
      <c r="C21" s="15">
        <f>M19*((D19^C20)-1)/(D19-1)/C20</f>
        <v>716.38012531666618</v>
      </c>
      <c r="O21" s="16"/>
    </row>
    <row r="22" spans="1:16">
      <c r="A22" t="s">
        <v>15</v>
      </c>
      <c r="C22" s="21">
        <v>6</v>
      </c>
    </row>
    <row r="23" spans="1:16">
      <c r="A23" t="s">
        <v>17</v>
      </c>
      <c r="C23" s="15">
        <f>P19*((D19^6)-1)/(D19-1)/C22</f>
        <v>866.82999149257091</v>
      </c>
    </row>
  </sheetData>
  <conditionalFormatting sqref="B4:G15 K4:P16">
    <cfRule type="cellIs" dxfId="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26" sqref="B26"/>
    </sheetView>
  </sheetViews>
  <sheetFormatPr baseColWidth="10" defaultRowHeight="15"/>
  <cols>
    <col min="1" max="1" width="20.5703125" customWidth="1"/>
  </cols>
  <sheetData>
    <row r="1" spans="1:7" ht="15.75" thickBot="1">
      <c r="A1" t="s">
        <v>23</v>
      </c>
    </row>
    <row r="2" spans="1:7" ht="27" thickBot="1">
      <c r="A2" s="1" t="s">
        <v>22</v>
      </c>
      <c r="D2" s="2" t="s">
        <v>24</v>
      </c>
      <c r="E2" s="3"/>
      <c r="F2" s="3"/>
      <c r="G2" s="4"/>
    </row>
    <row r="4" spans="1:7">
      <c r="A4" s="5"/>
      <c r="B4" s="6">
        <v>2000</v>
      </c>
      <c r="C4" s="6">
        <v>4000</v>
      </c>
      <c r="D4" s="6">
        <v>6000</v>
      </c>
      <c r="E4" s="6">
        <v>8000</v>
      </c>
      <c r="F4" s="6">
        <v>10000</v>
      </c>
      <c r="G4" s="6">
        <v>12000</v>
      </c>
    </row>
    <row r="5" spans="1:7">
      <c r="A5" s="5" t="s">
        <v>3</v>
      </c>
      <c r="B5" s="5">
        <v>5</v>
      </c>
      <c r="C5" s="5">
        <v>5</v>
      </c>
      <c r="D5" s="5">
        <v>5</v>
      </c>
      <c r="E5" s="5">
        <v>5</v>
      </c>
      <c r="F5" s="5">
        <v>5</v>
      </c>
      <c r="G5" s="5">
        <v>5</v>
      </c>
    </row>
    <row r="6" spans="1:7">
      <c r="A6" s="5" t="s">
        <v>4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</row>
    <row r="7" spans="1:7">
      <c r="A7" s="5" t="s">
        <v>5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</row>
    <row r="8" spans="1:7">
      <c r="A8" s="5" t="s">
        <v>6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</row>
    <row r="9" spans="1:7">
      <c r="A9" s="5" t="s">
        <v>7</v>
      </c>
      <c r="B9" s="5"/>
      <c r="C9" s="5">
        <v>2</v>
      </c>
      <c r="D9" s="5">
        <v>0</v>
      </c>
      <c r="E9" s="5">
        <v>2</v>
      </c>
      <c r="F9" s="5"/>
      <c r="G9" s="5">
        <v>2</v>
      </c>
    </row>
    <row r="10" spans="1:7">
      <c r="A10" s="5" t="s">
        <v>8</v>
      </c>
      <c r="B10" s="5"/>
      <c r="C10" s="5"/>
      <c r="D10" s="5"/>
      <c r="E10" s="5">
        <v>0</v>
      </c>
      <c r="F10" s="5"/>
      <c r="G10" s="5">
        <v>1</v>
      </c>
    </row>
    <row r="11" spans="1:7">
      <c r="A11" s="5" t="s">
        <v>9</v>
      </c>
      <c r="B11" s="5"/>
      <c r="C11" s="5"/>
      <c r="D11" s="5"/>
      <c r="E11" s="5">
        <v>0</v>
      </c>
      <c r="F11" s="5"/>
      <c r="G11" s="5">
        <v>1</v>
      </c>
    </row>
    <row r="12" spans="1:7">
      <c r="A12" s="5" t="s">
        <v>10</v>
      </c>
      <c r="B12" s="5"/>
      <c r="C12" s="5"/>
      <c r="D12" s="5"/>
      <c r="E12" s="5"/>
      <c r="F12" s="5"/>
      <c r="G12" s="5">
        <v>1</v>
      </c>
    </row>
    <row r="13" spans="1:7">
      <c r="A13" s="5" t="s">
        <v>11</v>
      </c>
      <c r="B13" s="5"/>
      <c r="C13" s="5"/>
      <c r="D13" s="5"/>
      <c r="E13" s="5">
        <v>1</v>
      </c>
      <c r="F13" s="5"/>
      <c r="G13" s="5"/>
    </row>
    <row r="14" spans="1:7">
      <c r="A14" s="5" t="s">
        <v>12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</row>
    <row r="15" spans="1:7">
      <c r="A15" s="5" t="s">
        <v>19</v>
      </c>
      <c r="B15" s="5">
        <v>1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</row>
    <row r="16" spans="1:7">
      <c r="A16" s="5" t="s">
        <v>20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</row>
    <row r="17" spans="1:7">
      <c r="A17" s="5" t="s">
        <v>21</v>
      </c>
      <c r="B17" s="17">
        <v>1</v>
      </c>
      <c r="C17" s="17">
        <v>1</v>
      </c>
      <c r="D17" s="17">
        <v>1</v>
      </c>
      <c r="E17" s="17">
        <v>1</v>
      </c>
      <c r="F17" s="17">
        <v>1</v>
      </c>
      <c r="G17" s="17">
        <v>1</v>
      </c>
    </row>
  </sheetData>
  <conditionalFormatting sqref="B5:G1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lissé 3ans</vt:lpstr>
      <vt:lpstr>Annexe 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MARTINE</cp:lastModifiedBy>
  <dcterms:created xsi:type="dcterms:W3CDTF">2017-11-02T15:52:45Z</dcterms:created>
  <dcterms:modified xsi:type="dcterms:W3CDTF">2018-05-30T14:52:29Z</dcterms:modified>
</cp:coreProperties>
</file>