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1255" windowHeight="948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C57" i="1"/>
  <c r="D57" s="1"/>
  <c r="E57" s="1"/>
  <c r="F57" s="1"/>
  <c r="G57" s="1"/>
  <c r="H57" s="1"/>
  <c r="I57" s="1"/>
  <c r="C38"/>
  <c r="V38" s="1"/>
  <c r="C39"/>
  <c r="V39" s="1"/>
  <c r="C40"/>
  <c r="V40" s="1"/>
  <c r="C41"/>
  <c r="V41" s="1"/>
  <c r="C42"/>
  <c r="X42" s="1"/>
  <c r="AJ42" s="1"/>
  <c r="C43"/>
  <c r="V43" s="1"/>
  <c r="C44"/>
  <c r="V44" s="1"/>
  <c r="C45"/>
  <c r="V45" s="1"/>
  <c r="C46"/>
  <c r="C47"/>
  <c r="V47" s="1"/>
  <c r="C48"/>
  <c r="C49"/>
  <c r="V49" s="1"/>
  <c r="C50"/>
  <c r="V50" s="1"/>
  <c r="C51"/>
  <c r="V51" s="1"/>
  <c r="C52"/>
  <c r="C53"/>
  <c r="V53" s="1"/>
  <c r="C54"/>
  <c r="C55"/>
  <c r="X55" s="1"/>
  <c r="C56"/>
  <c r="X56" s="1"/>
  <c r="C58"/>
  <c r="X58" s="1"/>
  <c r="C59"/>
  <c r="V59" s="1"/>
  <c r="V54"/>
  <c r="V46"/>
  <c r="V52"/>
  <c r="G70"/>
  <c r="U64"/>
  <c r="V60"/>
  <c r="V48"/>
  <c r="V57" l="1"/>
  <c r="X57"/>
  <c r="X64" s="1"/>
  <c r="X38"/>
  <c r="V56"/>
  <c r="D39"/>
  <c r="Y39" s="1"/>
  <c r="V55"/>
  <c r="V58"/>
  <c r="V42"/>
  <c r="D60"/>
  <c r="D58"/>
  <c r="Y58" s="1"/>
  <c r="D56"/>
  <c r="D54"/>
  <c r="D52"/>
  <c r="E52" s="1"/>
  <c r="F52" s="1"/>
  <c r="G52" s="1"/>
  <c r="H52" s="1"/>
  <c r="I52" s="1"/>
  <c r="D50"/>
  <c r="E50" s="1"/>
  <c r="F50" s="1"/>
  <c r="G50" s="1"/>
  <c r="H50" s="1"/>
  <c r="I50" s="1"/>
  <c r="D48"/>
  <c r="E48" s="1"/>
  <c r="F48" s="1"/>
  <c r="G48" s="1"/>
  <c r="H48" s="1"/>
  <c r="I48" s="1"/>
  <c r="D46"/>
  <c r="E46" s="1"/>
  <c r="F46" s="1"/>
  <c r="G46" s="1"/>
  <c r="H46" s="1"/>
  <c r="I46" s="1"/>
  <c r="D44"/>
  <c r="D42"/>
  <c r="E42" s="1"/>
  <c r="F42" s="1"/>
  <c r="G42" s="1"/>
  <c r="H42" s="1"/>
  <c r="I42" s="1"/>
  <c r="D40"/>
  <c r="E40" s="1"/>
  <c r="F40" s="1"/>
  <c r="G40" s="1"/>
  <c r="H40" s="1"/>
  <c r="I40" s="1"/>
  <c r="D38"/>
  <c r="Y38" s="1"/>
  <c r="D59"/>
  <c r="D55"/>
  <c r="D53"/>
  <c r="E53" s="1"/>
  <c r="F53" s="1"/>
  <c r="G53" s="1"/>
  <c r="H53" s="1"/>
  <c r="I53" s="1"/>
  <c r="AI53" s="1"/>
  <c r="AJ53" s="1"/>
  <c r="D51"/>
  <c r="E51" s="1"/>
  <c r="F51" s="1"/>
  <c r="G51" s="1"/>
  <c r="H51" s="1"/>
  <c r="I51" s="1"/>
  <c r="D49"/>
  <c r="E49" s="1"/>
  <c r="F49" s="1"/>
  <c r="G49" s="1"/>
  <c r="H49" s="1"/>
  <c r="I49" s="1"/>
  <c r="D47"/>
  <c r="E47" s="1"/>
  <c r="F47" s="1"/>
  <c r="G47" s="1"/>
  <c r="H47" s="1"/>
  <c r="I47" s="1"/>
  <c r="D45"/>
  <c r="E45" s="1"/>
  <c r="F45" s="1"/>
  <c r="G45" s="1"/>
  <c r="H45" s="1"/>
  <c r="I45" s="1"/>
  <c r="D43"/>
  <c r="D41"/>
  <c r="AC47"/>
  <c r="AJ47" s="1"/>
  <c r="AF50"/>
  <c r="AJ50" s="1"/>
  <c r="AG51"/>
  <c r="AJ51" s="1"/>
  <c r="AB46"/>
  <c r="AJ46" s="1"/>
  <c r="Y56"/>
  <c r="Y57"/>
  <c r="E39" l="1"/>
  <c r="F39" s="1"/>
  <c r="G39" s="1"/>
  <c r="H39" s="1"/>
  <c r="I39" s="1"/>
  <c r="AE49"/>
  <c r="AJ49" s="1"/>
  <c r="AA45"/>
  <c r="AJ45" s="1"/>
  <c r="E43"/>
  <c r="F43" s="1"/>
  <c r="G43" s="1"/>
  <c r="H43" s="1"/>
  <c r="I43" s="1"/>
  <c r="Y43"/>
  <c r="AJ43" s="1"/>
  <c r="Z55"/>
  <c r="E55"/>
  <c r="F55" s="1"/>
  <c r="G55" s="1"/>
  <c r="H55" s="1"/>
  <c r="I55" s="1"/>
  <c r="E59"/>
  <c r="F59" s="1"/>
  <c r="G59" s="1"/>
  <c r="H59" s="1"/>
  <c r="I59" s="1"/>
  <c r="Y59"/>
  <c r="Z44"/>
  <c r="AJ44" s="1"/>
  <c r="E44"/>
  <c r="F44" s="1"/>
  <c r="G44" s="1"/>
  <c r="H44" s="1"/>
  <c r="I44" s="1"/>
  <c r="E56"/>
  <c r="F56" s="1"/>
  <c r="G56" s="1"/>
  <c r="H56" s="1"/>
  <c r="I56" s="1"/>
  <c r="Z56"/>
  <c r="E60"/>
  <c r="F60" s="1"/>
  <c r="G60" s="1"/>
  <c r="H60" s="1"/>
  <c r="I60" s="1"/>
  <c r="Y60"/>
  <c r="E41"/>
  <c r="Y41"/>
  <c r="Z57"/>
  <c r="Z38"/>
  <c r="E38"/>
  <c r="F38" s="1"/>
  <c r="G38" s="1"/>
  <c r="H38" s="1"/>
  <c r="I38" s="1"/>
  <c r="E54"/>
  <c r="Y54"/>
  <c r="E58"/>
  <c r="F58" s="1"/>
  <c r="G58" s="1"/>
  <c r="H58" s="1"/>
  <c r="I58" s="1"/>
  <c r="AI58" s="1"/>
  <c r="Z58"/>
  <c r="Y55"/>
  <c r="AH52"/>
  <c r="AJ52" s="1"/>
  <c r="AD48"/>
  <c r="AJ48" s="1"/>
  <c r="AA40"/>
  <c r="AA39"/>
  <c r="AE40"/>
  <c r="AI40"/>
  <c r="AA60" l="1"/>
  <c r="AA57"/>
  <c r="AB55"/>
  <c r="AA38"/>
  <c r="AA56"/>
  <c r="AB38"/>
  <c r="AA55"/>
  <c r="Y64"/>
  <c r="Z64"/>
  <c r="AA59"/>
  <c r="AA58"/>
  <c r="F54"/>
  <c r="AA54"/>
  <c r="F41"/>
  <c r="AA41"/>
  <c r="AB57"/>
  <c r="AB56"/>
  <c r="AB58"/>
  <c r="AJ40"/>
  <c r="AD55"/>
  <c r="AC55"/>
  <c r="AC59"/>
  <c r="AD56"/>
  <c r="AC56"/>
  <c r="AC60"/>
  <c r="AD38"/>
  <c r="AC38"/>
  <c r="AC39"/>
  <c r="AD57"/>
  <c r="AC57"/>
  <c r="AD58"/>
  <c r="AC58"/>
  <c r="AA64" l="1"/>
  <c r="AB64"/>
  <c r="G41"/>
  <c r="AC41"/>
  <c r="G54"/>
  <c r="AC54"/>
  <c r="AF57"/>
  <c r="AE57"/>
  <c r="AE39"/>
  <c r="AE60"/>
  <c r="AF55"/>
  <c r="AE55"/>
  <c r="AD64"/>
  <c r="AF58"/>
  <c r="AE58"/>
  <c r="AF38"/>
  <c r="AE38"/>
  <c r="AF56"/>
  <c r="AE56"/>
  <c r="AE59"/>
  <c r="AC64" l="1"/>
  <c r="H54"/>
  <c r="AE54"/>
  <c r="H41"/>
  <c r="E62" s="1"/>
  <c r="AE41"/>
  <c r="AG59"/>
  <c r="AI59"/>
  <c r="AH38"/>
  <c r="AI38"/>
  <c r="AG38"/>
  <c r="AG60"/>
  <c r="AI60"/>
  <c r="AH57"/>
  <c r="AI57"/>
  <c r="AG57"/>
  <c r="AF64"/>
  <c r="AH56"/>
  <c r="AI56"/>
  <c r="AG56"/>
  <c r="AH58"/>
  <c r="AG58"/>
  <c r="AH55"/>
  <c r="AI55"/>
  <c r="AG55"/>
  <c r="AG39"/>
  <c r="AI39"/>
  <c r="AE64"/>
  <c r="I41" l="1"/>
  <c r="AI41" s="1"/>
  <c r="AG41"/>
  <c r="I54"/>
  <c r="AI54" s="1"/>
  <c r="AG54"/>
  <c r="AH54"/>
  <c r="AJ57"/>
  <c r="AJ60"/>
  <c r="AJ39"/>
  <c r="AJ38"/>
  <c r="AJ59"/>
  <c r="AJ55"/>
  <c r="AJ58"/>
  <c r="AJ56"/>
  <c r="AG64"/>
  <c r="AH64"/>
  <c r="AJ41" l="1"/>
  <c r="AI64"/>
  <c r="AJ64" s="1"/>
  <c r="AJ54"/>
  <c r="AJ61" l="1"/>
  <c r="AJ63" l="1"/>
  <c r="E72" s="1"/>
</calcChain>
</file>

<file path=xl/sharedStrings.xml><?xml version="1.0" encoding="utf-8"?>
<sst xmlns="http://schemas.openxmlformats.org/spreadsheetml/2006/main" count="95" uniqueCount="65">
  <si>
    <t>Pour4000h/AN</t>
  </si>
  <si>
    <t>6 mois</t>
  </si>
  <si>
    <t>12 mois</t>
  </si>
  <si>
    <t>18 mois</t>
  </si>
  <si>
    <t>24 mois</t>
  </si>
  <si>
    <t>30 mois</t>
  </si>
  <si>
    <t>36 mois</t>
  </si>
  <si>
    <t>42 mois</t>
  </si>
  <si>
    <t>48 mois</t>
  </si>
  <si>
    <t>54 mois</t>
  </si>
  <si>
    <t>60 mois</t>
  </si>
  <si>
    <t>66 mois</t>
  </si>
  <si>
    <t>72 mois</t>
  </si>
  <si>
    <t>COM CK2076-1</t>
  </si>
  <si>
    <t>COM CK8076-2</t>
  </si>
  <si>
    <t>MO+DPL A1</t>
  </si>
  <si>
    <t>MO+DPL A2</t>
  </si>
  <si>
    <t>MO+DPL A3</t>
  </si>
  <si>
    <t>MO+DPL A4</t>
  </si>
  <si>
    <t>MO+DPL A5</t>
  </si>
  <si>
    <t>MO+DPL A6</t>
  </si>
  <si>
    <t>MO+DPL A7</t>
  </si>
  <si>
    <t>MO+DPL A8</t>
  </si>
  <si>
    <t>MO+DPL A9</t>
  </si>
  <si>
    <t>MO+DPL A10</t>
  </si>
  <si>
    <t>MO+DPL A11</t>
  </si>
  <si>
    <t>MO+DPL A12</t>
  </si>
  <si>
    <t>courroies</t>
  </si>
  <si>
    <t>recyclage</t>
  </si>
  <si>
    <t>PV</t>
  </si>
  <si>
    <t>prix 2019</t>
  </si>
  <si>
    <t>prix 2020</t>
  </si>
  <si>
    <t>prix 2021</t>
  </si>
  <si>
    <t>prix 2022</t>
  </si>
  <si>
    <t>prix 2023</t>
  </si>
  <si>
    <t>prix 2024</t>
  </si>
  <si>
    <t>Total Année N</t>
  </si>
  <si>
    <t>Total M6</t>
  </si>
  <si>
    <t>Total M12</t>
  </si>
  <si>
    <t>Total M18</t>
  </si>
  <si>
    <t>Total M24</t>
  </si>
  <si>
    <t>Total M30</t>
  </si>
  <si>
    <t>Total M36</t>
  </si>
  <si>
    <t>Total M42</t>
  </si>
  <si>
    <t>Total M48</t>
  </si>
  <si>
    <t>Total M54</t>
  </si>
  <si>
    <t>Total M60</t>
  </si>
  <si>
    <t>Total M66</t>
  </si>
  <si>
    <t>Total M72</t>
  </si>
  <si>
    <t>Imprevu EDR/SFACS</t>
  </si>
  <si>
    <t>% ?</t>
  </si>
  <si>
    <t>Inscrire le % de hausse annuelle dans la case Verte</t>
  </si>
  <si>
    <t>Prix par Maintenance (2 fois/an soit 4000h/an)</t>
  </si>
  <si>
    <t xml:space="preserve">L07 à L11 </t>
  </si>
  <si>
    <t>PA</t>
  </si>
  <si>
    <t>Coeff sur Prix achat Pieces</t>
  </si>
  <si>
    <t>Coeff sur Prix achat MO&amp;Depl</t>
  </si>
  <si>
    <t>BEA 190RB</t>
  </si>
  <si>
    <t>prix 2025</t>
  </si>
  <si>
    <t>scwobg2-5</t>
  </si>
  <si>
    <t>cour xpz 2x1120</t>
  </si>
  <si>
    <t>REY freres</t>
  </si>
  <si>
    <t xml:space="preserve"> L11</t>
  </si>
  <si>
    <t>SCWOBG2-5</t>
  </si>
  <si>
    <t>2eme imprevu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</si>
</sst>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2" borderId="0" xfId="0" applyFont="1" applyFill="1"/>
    <xf numFmtId="0" fontId="0" fillId="3" borderId="0" xfId="0" applyFill="1"/>
    <xf numFmtId="0" fontId="1" fillId="0" borderId="0" xfId="0" applyFont="1"/>
    <xf numFmtId="0" fontId="1" fillId="4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5" borderId="0" xfId="0" applyNumberFormat="1" applyFill="1"/>
    <xf numFmtId="2" fontId="0" fillId="0" borderId="0" xfId="0" applyNumberFormat="1"/>
    <xf numFmtId="2" fontId="0" fillId="6" borderId="0" xfId="0" applyNumberFormat="1" applyFill="1"/>
    <xf numFmtId="2" fontId="0" fillId="7" borderId="0" xfId="0" applyNumberFormat="1" applyFill="1"/>
    <xf numFmtId="0" fontId="0" fillId="5" borderId="0" xfId="0" applyFill="1"/>
    <xf numFmtId="2" fontId="0" fillId="8" borderId="0" xfId="0" applyNumberFormat="1" applyFill="1"/>
    <xf numFmtId="0" fontId="0" fillId="9" borderId="0" xfId="0" applyFill="1" applyAlignment="1">
      <alignment horizontal="center"/>
    </xf>
    <xf numFmtId="2" fontId="0" fillId="10" borderId="0" xfId="0" applyNumberFormat="1" applyFill="1"/>
    <xf numFmtId="0" fontId="3" fillId="0" borderId="0" xfId="0" applyFont="1"/>
    <xf numFmtId="0" fontId="0" fillId="11" borderId="1" xfId="0" applyFill="1" applyBorder="1"/>
    <xf numFmtId="0" fontId="0" fillId="6" borderId="0" xfId="0" applyFill="1" applyAlignment="1">
      <alignment horizontal="center"/>
    </xf>
    <xf numFmtId="0" fontId="4" fillId="0" borderId="0" xfId="0" applyFont="1"/>
    <xf numFmtId="2" fontId="0" fillId="3" borderId="1" xfId="0" applyNumberFormat="1" applyFill="1" applyBorder="1"/>
    <xf numFmtId="0" fontId="6" fillId="12" borderId="1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14" borderId="0" xfId="0" applyNumberFormat="1" applyFill="1" applyAlignment="1">
      <alignment horizontal="center"/>
    </xf>
    <xf numFmtId="2" fontId="0" fillId="13" borderId="0" xfId="0" applyNumberFormat="1" applyFill="1" applyAlignment="1">
      <alignment horizontal="center"/>
    </xf>
    <xf numFmtId="0" fontId="5" fillId="1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2" fontId="0" fillId="14" borderId="1" xfId="0" applyNumberFormat="1" applyFill="1" applyBorder="1" applyAlignment="1">
      <alignment horizontal="center"/>
    </xf>
    <xf numFmtId="2" fontId="7" fillId="13" borderId="0" xfId="1" applyNumberFormat="1" applyFont="1" applyFill="1" applyAlignment="1" applyProtection="1">
      <alignment horizontal="center"/>
    </xf>
    <xf numFmtId="0" fontId="7" fillId="0" borderId="0" xfId="1" applyFont="1" applyAlignment="1" applyProtection="1"/>
  </cellXfs>
  <cellStyles count="2">
    <cellStyle name="Lien hypertexte" xfId="1" builtinId="8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72"/>
  <sheetViews>
    <sheetView showZeros="0" tabSelected="1" workbookViewId="0">
      <selection activeCell="A27" sqref="A27"/>
    </sheetView>
  </sheetViews>
  <sheetFormatPr baseColWidth="10" defaultRowHeight="15"/>
  <cols>
    <col min="1" max="1" width="15.85546875" customWidth="1"/>
    <col min="2" max="13" width="9.28515625" customWidth="1"/>
  </cols>
  <sheetData>
    <row r="1" spans="1:13">
      <c r="A1" t="s">
        <v>61</v>
      </c>
    </row>
    <row r="3" spans="1:13">
      <c r="A3" s="1" t="s">
        <v>62</v>
      </c>
    </row>
    <row r="4" spans="1:13">
      <c r="A4" s="2" t="s">
        <v>0</v>
      </c>
    </row>
    <row r="5" spans="1:13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</row>
    <row r="6" spans="1:13">
      <c r="A6" t="s">
        <v>13</v>
      </c>
      <c r="B6" s="5"/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>
        <v>1</v>
      </c>
      <c r="M6" s="5">
        <v>1</v>
      </c>
    </row>
    <row r="7" spans="1:13">
      <c r="A7" s="6">
        <v>10533574</v>
      </c>
      <c r="B7" s="5"/>
      <c r="C7" s="5">
        <v>1</v>
      </c>
      <c r="D7" s="5"/>
      <c r="E7" s="5">
        <v>1</v>
      </c>
      <c r="F7" s="5"/>
      <c r="G7" s="5">
        <v>1</v>
      </c>
      <c r="H7" s="5"/>
      <c r="I7" s="5">
        <v>1</v>
      </c>
      <c r="J7" s="5"/>
      <c r="K7" s="5">
        <v>1</v>
      </c>
      <c r="L7" s="5"/>
      <c r="M7" s="5">
        <v>1</v>
      </c>
    </row>
    <row r="8" spans="1:13">
      <c r="A8" t="s">
        <v>14</v>
      </c>
      <c r="B8" s="5"/>
      <c r="C8" s="5"/>
      <c r="D8" s="5"/>
      <c r="E8" s="5">
        <v>1</v>
      </c>
      <c r="F8" s="5"/>
      <c r="G8" s="5"/>
      <c r="H8" s="5"/>
      <c r="I8" s="5">
        <v>1</v>
      </c>
      <c r="J8" s="5"/>
      <c r="K8" s="5">
        <v>0</v>
      </c>
      <c r="L8" s="5"/>
      <c r="M8" s="5">
        <v>1</v>
      </c>
    </row>
    <row r="9" spans="1:13">
      <c r="A9" s="28" t="s">
        <v>63</v>
      </c>
      <c r="B9" s="5">
        <v>1</v>
      </c>
      <c r="C9" s="5">
        <v>1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1</v>
      </c>
      <c r="J9" s="5">
        <v>1</v>
      </c>
      <c r="K9" s="5">
        <v>1</v>
      </c>
      <c r="L9" s="5">
        <v>1</v>
      </c>
      <c r="M9" s="5">
        <v>1</v>
      </c>
    </row>
    <row r="10" spans="1:13">
      <c r="A10" t="s">
        <v>15</v>
      </c>
      <c r="B10" s="5">
        <v>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t="s">
        <v>16</v>
      </c>
      <c r="B11" s="5"/>
      <c r="C11" s="5">
        <v>1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A12" t="s">
        <v>17</v>
      </c>
      <c r="B12" s="5"/>
      <c r="C12" s="5"/>
      <c r="D12" s="5">
        <v>1</v>
      </c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t="s">
        <v>18</v>
      </c>
      <c r="B13" s="5"/>
      <c r="C13" s="5"/>
      <c r="D13" s="5"/>
      <c r="E13" s="5">
        <v>1</v>
      </c>
      <c r="F13" s="5"/>
      <c r="G13" s="5"/>
      <c r="H13" s="5"/>
      <c r="I13" s="5"/>
      <c r="J13" s="5"/>
      <c r="K13" s="5"/>
      <c r="L13" s="5"/>
      <c r="M13" s="5"/>
    </row>
    <row r="14" spans="1:13">
      <c r="A14" t="s">
        <v>19</v>
      </c>
      <c r="B14" s="5"/>
      <c r="C14" s="5"/>
      <c r="D14" s="5"/>
      <c r="E14" s="5"/>
      <c r="F14" s="5">
        <v>1</v>
      </c>
      <c r="G14" s="5"/>
      <c r="H14" s="5"/>
      <c r="I14" s="5"/>
      <c r="J14" s="5"/>
      <c r="K14" s="5"/>
      <c r="L14" s="5"/>
      <c r="M14" s="5"/>
    </row>
    <row r="15" spans="1:13">
      <c r="A15" t="s">
        <v>20</v>
      </c>
      <c r="B15" s="5"/>
      <c r="C15" s="5"/>
      <c r="D15" s="5"/>
      <c r="E15" s="5"/>
      <c r="F15" s="5"/>
      <c r="G15" s="5">
        <v>1</v>
      </c>
      <c r="H15" s="5"/>
      <c r="I15" s="5"/>
      <c r="J15" s="5"/>
      <c r="K15" s="5"/>
      <c r="L15" s="5"/>
      <c r="M15" s="5"/>
    </row>
    <row r="16" spans="1:13">
      <c r="A16" t="s">
        <v>21</v>
      </c>
      <c r="B16" s="5"/>
      <c r="C16" s="5"/>
      <c r="D16" s="5"/>
      <c r="E16" s="5"/>
      <c r="F16" s="5"/>
      <c r="G16" s="5"/>
      <c r="H16" s="5">
        <v>1</v>
      </c>
      <c r="I16" s="5"/>
      <c r="J16" s="5"/>
      <c r="K16" s="5"/>
      <c r="L16" s="5"/>
      <c r="M16" s="5"/>
    </row>
    <row r="17" spans="1:13">
      <c r="A17" t="s">
        <v>22</v>
      </c>
      <c r="B17" s="5"/>
      <c r="C17" s="5"/>
      <c r="D17" s="5"/>
      <c r="E17" s="5"/>
      <c r="F17" s="5"/>
      <c r="G17" s="5"/>
      <c r="H17" s="5"/>
      <c r="I17" s="5">
        <v>1</v>
      </c>
      <c r="J17" s="5"/>
      <c r="K17" s="5"/>
      <c r="L17" s="5"/>
      <c r="M17" s="5"/>
    </row>
    <row r="18" spans="1:13">
      <c r="A18" t="s">
        <v>23</v>
      </c>
      <c r="B18" s="5"/>
      <c r="C18" s="5"/>
      <c r="D18" s="5"/>
      <c r="E18" s="5"/>
      <c r="F18" s="5"/>
      <c r="G18" s="5"/>
      <c r="H18" s="5"/>
      <c r="I18" s="5"/>
      <c r="J18" s="5">
        <v>1</v>
      </c>
      <c r="K18" s="5"/>
      <c r="L18" s="5"/>
      <c r="M18" s="5"/>
    </row>
    <row r="19" spans="1:13">
      <c r="A19" t="s">
        <v>24</v>
      </c>
      <c r="B19" s="5"/>
      <c r="C19" s="5"/>
      <c r="D19" s="5"/>
      <c r="E19" s="5"/>
      <c r="F19" s="5"/>
      <c r="G19" s="5"/>
      <c r="H19" s="5"/>
      <c r="I19" s="5"/>
      <c r="J19" s="5"/>
      <c r="K19" s="5">
        <v>1</v>
      </c>
      <c r="L19" s="5"/>
      <c r="M19" s="5"/>
    </row>
    <row r="20" spans="1:13">
      <c r="A20" t="s">
        <v>25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>
        <v>1</v>
      </c>
      <c r="M20" s="5"/>
    </row>
    <row r="21" spans="1:13">
      <c r="A21" t="s">
        <v>26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>
        <v>1</v>
      </c>
    </row>
    <row r="22" spans="1:13">
      <c r="A22" t="s">
        <v>27</v>
      </c>
      <c r="B22" s="5"/>
      <c r="C22" s="5">
        <v>1</v>
      </c>
      <c r="D22" s="5"/>
      <c r="E22" s="5">
        <v>1</v>
      </c>
      <c r="F22" s="5"/>
      <c r="G22" s="5">
        <v>1</v>
      </c>
      <c r="H22" s="5">
        <v>0</v>
      </c>
      <c r="I22" s="5">
        <v>1</v>
      </c>
      <c r="J22" s="5">
        <v>0</v>
      </c>
      <c r="K22" s="5">
        <v>1</v>
      </c>
      <c r="L22" s="5">
        <v>0</v>
      </c>
      <c r="M22" s="5">
        <v>1</v>
      </c>
    </row>
    <row r="23" spans="1:13">
      <c r="A23" t="s">
        <v>28</v>
      </c>
      <c r="B23" s="5">
        <v>1</v>
      </c>
      <c r="C23" s="5">
        <v>1</v>
      </c>
      <c r="D23" s="5">
        <v>1</v>
      </c>
      <c r="E23" s="5">
        <v>1</v>
      </c>
      <c r="F23" s="5">
        <v>1</v>
      </c>
      <c r="G23" s="5">
        <v>1</v>
      </c>
      <c r="H23" s="5">
        <v>1</v>
      </c>
      <c r="I23" s="5">
        <v>1</v>
      </c>
      <c r="J23" s="5">
        <v>1</v>
      </c>
      <c r="K23" s="5">
        <v>1</v>
      </c>
      <c r="L23" s="5">
        <v>1</v>
      </c>
      <c r="M23" s="5">
        <v>1</v>
      </c>
    </row>
    <row r="24" spans="1:13">
      <c r="A24" t="s">
        <v>64</v>
      </c>
      <c r="B24" s="5">
        <v>1</v>
      </c>
      <c r="C24" s="5">
        <v>1</v>
      </c>
      <c r="D24" s="5">
        <v>1</v>
      </c>
      <c r="E24" s="5">
        <v>1</v>
      </c>
      <c r="F24" s="5">
        <v>1</v>
      </c>
      <c r="G24" s="5">
        <v>1</v>
      </c>
      <c r="H24" s="5">
        <v>1</v>
      </c>
      <c r="I24" s="5">
        <v>1</v>
      </c>
      <c r="J24" s="5">
        <v>1</v>
      </c>
      <c r="K24" s="5">
        <v>1</v>
      </c>
      <c r="L24" s="5">
        <v>1</v>
      </c>
      <c r="M24" s="5">
        <v>1</v>
      </c>
    </row>
    <row r="25" spans="1:13">
      <c r="A25" t="s">
        <v>57</v>
      </c>
      <c r="B25" s="5">
        <v>1</v>
      </c>
      <c r="C25" s="5">
        <v>1</v>
      </c>
      <c r="D25" s="5">
        <v>1</v>
      </c>
      <c r="E25" s="5">
        <v>1</v>
      </c>
      <c r="F25" s="5">
        <v>1</v>
      </c>
      <c r="G25" s="5">
        <v>1</v>
      </c>
      <c r="H25" s="5">
        <v>1</v>
      </c>
      <c r="I25" s="5">
        <v>1</v>
      </c>
      <c r="J25" s="5">
        <v>1</v>
      </c>
      <c r="K25" s="5">
        <v>1</v>
      </c>
      <c r="L25" s="5">
        <v>1</v>
      </c>
      <c r="M25" s="5">
        <v>1</v>
      </c>
    </row>
    <row r="27" spans="1:13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35" spans="1:36">
      <c r="A35" s="1" t="s">
        <v>53</v>
      </c>
    </row>
    <row r="36" spans="1:36">
      <c r="A36" s="2" t="s">
        <v>0</v>
      </c>
      <c r="B36" s="24" t="s">
        <v>54</v>
      </c>
      <c r="C36" s="25" t="s">
        <v>29</v>
      </c>
      <c r="W36" s="7"/>
    </row>
    <row r="37" spans="1:36">
      <c r="A37" s="3"/>
      <c r="B37" s="3"/>
      <c r="C37" s="4" t="s">
        <v>30</v>
      </c>
      <c r="D37" s="4" t="s">
        <v>31</v>
      </c>
      <c r="E37" s="4" t="s">
        <v>32</v>
      </c>
      <c r="F37" s="4" t="s">
        <v>33</v>
      </c>
      <c r="G37" s="4" t="s">
        <v>34</v>
      </c>
      <c r="H37" s="4" t="s">
        <v>35</v>
      </c>
      <c r="I37" s="4" t="s">
        <v>58</v>
      </c>
      <c r="J37" s="4" t="s">
        <v>1</v>
      </c>
      <c r="K37" s="4" t="s">
        <v>2</v>
      </c>
      <c r="L37" s="4" t="s">
        <v>3</v>
      </c>
      <c r="M37" s="4" t="s">
        <v>4</v>
      </c>
      <c r="N37" s="4" t="s">
        <v>5</v>
      </c>
      <c r="O37" s="4" t="s">
        <v>6</v>
      </c>
      <c r="P37" s="4" t="s">
        <v>7</v>
      </c>
      <c r="Q37" s="4" t="s">
        <v>8</v>
      </c>
      <c r="R37" s="4" t="s">
        <v>9</v>
      </c>
      <c r="S37" s="4" t="s">
        <v>10</v>
      </c>
      <c r="T37" s="4" t="s">
        <v>11</v>
      </c>
      <c r="U37" s="4" t="s">
        <v>12</v>
      </c>
      <c r="V37" s="3" t="s">
        <v>36</v>
      </c>
      <c r="W37" s="3"/>
      <c r="X37" s="3" t="s">
        <v>37</v>
      </c>
      <c r="Y37" s="3" t="s">
        <v>38</v>
      </c>
      <c r="Z37" s="3" t="s">
        <v>39</v>
      </c>
      <c r="AA37" s="3" t="s">
        <v>40</v>
      </c>
      <c r="AB37" s="3" t="s">
        <v>41</v>
      </c>
      <c r="AC37" s="3" t="s">
        <v>42</v>
      </c>
      <c r="AD37" s="3" t="s">
        <v>43</v>
      </c>
      <c r="AE37" s="3" t="s">
        <v>44</v>
      </c>
      <c r="AF37" s="3" t="s">
        <v>45</v>
      </c>
      <c r="AG37" s="3" t="s">
        <v>46</v>
      </c>
      <c r="AH37" s="3" t="s">
        <v>47</v>
      </c>
      <c r="AI37" s="3" t="s">
        <v>48</v>
      </c>
      <c r="AJ37" s="3"/>
    </row>
    <row r="38" spans="1:36">
      <c r="A38" t="s">
        <v>13</v>
      </c>
      <c r="B38" s="23">
        <v>77.7</v>
      </c>
      <c r="C38" s="8">
        <f>B38*$E$67</f>
        <v>124.32000000000001</v>
      </c>
      <c r="D38" s="8">
        <f t="shared" ref="D38:I47" si="0">C38*$G$70</f>
        <v>130.536</v>
      </c>
      <c r="E38" s="8">
        <f t="shared" si="0"/>
        <v>137.06280000000001</v>
      </c>
      <c r="F38" s="8">
        <f t="shared" si="0"/>
        <v>143.91594000000001</v>
      </c>
      <c r="G38" s="8">
        <f t="shared" si="0"/>
        <v>151.11173700000001</v>
      </c>
      <c r="H38" s="8">
        <f t="shared" si="0"/>
        <v>158.66732385</v>
      </c>
      <c r="I38" s="8">
        <f t="shared" si="0"/>
        <v>166.60069004250002</v>
      </c>
      <c r="J38" s="5">
        <v>1</v>
      </c>
      <c r="K38" s="5">
        <v>1</v>
      </c>
      <c r="L38" s="5">
        <v>1</v>
      </c>
      <c r="M38" s="5">
        <v>1</v>
      </c>
      <c r="N38" s="5">
        <v>1</v>
      </c>
      <c r="O38" s="5">
        <v>1</v>
      </c>
      <c r="P38" s="5">
        <v>1</v>
      </c>
      <c r="Q38" s="5">
        <v>1</v>
      </c>
      <c r="R38" s="5">
        <v>1</v>
      </c>
      <c r="S38" s="5">
        <v>1</v>
      </c>
      <c r="T38" s="5">
        <v>1</v>
      </c>
      <c r="U38" s="5">
        <v>1</v>
      </c>
      <c r="V38">
        <f>C38*(J38+K38+L38+M38+N38+O38+P38+Q38+R38+S38+T38+U38)</f>
        <v>1491.8400000000001</v>
      </c>
      <c r="X38" s="9">
        <f>C38</f>
        <v>124.32000000000001</v>
      </c>
      <c r="Y38" s="9">
        <f>D38</f>
        <v>130.536</v>
      </c>
      <c r="Z38" s="9">
        <f>D38</f>
        <v>130.536</v>
      </c>
      <c r="AA38" s="9">
        <f>E38</f>
        <v>137.06280000000001</v>
      </c>
      <c r="AB38" s="9">
        <f>E38</f>
        <v>137.06280000000001</v>
      </c>
      <c r="AC38" s="9">
        <f>F38</f>
        <v>143.91594000000001</v>
      </c>
      <c r="AD38" s="9">
        <f>F38</f>
        <v>143.91594000000001</v>
      </c>
      <c r="AE38" s="9">
        <f>G38</f>
        <v>151.11173700000001</v>
      </c>
      <c r="AF38" s="9">
        <f>G38</f>
        <v>151.11173700000001</v>
      </c>
      <c r="AG38" s="9">
        <f>H38</f>
        <v>158.66732385</v>
      </c>
      <c r="AH38" s="9">
        <f>H38</f>
        <v>158.66732385</v>
      </c>
      <c r="AI38" s="9">
        <f>I38</f>
        <v>166.60069004250002</v>
      </c>
      <c r="AJ38" s="10">
        <f>SUM(X38:AI38)</f>
        <v>1733.5082917425</v>
      </c>
    </row>
    <row r="39" spans="1:36">
      <c r="A39" s="6">
        <v>10533574</v>
      </c>
      <c r="B39" s="23">
        <v>145.90800000000002</v>
      </c>
      <c r="C39" s="8">
        <f>B39*$E$67</f>
        <v>233.45280000000002</v>
      </c>
      <c r="D39" s="8">
        <f t="shared" si="0"/>
        <v>245.12544000000003</v>
      </c>
      <c r="E39" s="8">
        <f t="shared" si="0"/>
        <v>257.38171200000005</v>
      </c>
      <c r="F39" s="8">
        <f t="shared" si="0"/>
        <v>270.25079760000006</v>
      </c>
      <c r="G39" s="8">
        <f t="shared" si="0"/>
        <v>283.76333748000008</v>
      </c>
      <c r="H39" s="8">
        <f t="shared" si="0"/>
        <v>297.95150435400006</v>
      </c>
      <c r="I39" s="8">
        <f t="shared" si="0"/>
        <v>312.84907957170009</v>
      </c>
      <c r="J39" s="5"/>
      <c r="K39" s="5">
        <v>1</v>
      </c>
      <c r="L39" s="5"/>
      <c r="M39" s="5">
        <v>1</v>
      </c>
      <c r="N39" s="5"/>
      <c r="O39" s="5">
        <v>1</v>
      </c>
      <c r="P39" s="5"/>
      <c r="Q39" s="5">
        <v>1</v>
      </c>
      <c r="R39" s="5"/>
      <c r="S39" s="5">
        <v>1</v>
      </c>
      <c r="T39" s="5"/>
      <c r="U39" s="5">
        <v>1</v>
      </c>
      <c r="V39">
        <f>C39*(J39+K39+L39+M39+N39+O39+P39+Q39+R39+S39+T39+U39)</f>
        <v>1400.7168000000001</v>
      </c>
      <c r="X39" s="7"/>
      <c r="Y39" s="9">
        <f>D39</f>
        <v>245.12544000000003</v>
      </c>
      <c r="Z39" s="7"/>
      <c r="AA39" s="9">
        <f>E39</f>
        <v>257.38171200000005</v>
      </c>
      <c r="AB39" s="7"/>
      <c r="AC39" s="9">
        <f>F39</f>
        <v>270.25079760000006</v>
      </c>
      <c r="AD39" s="7"/>
      <c r="AE39" s="9">
        <f>G39</f>
        <v>283.76333748000008</v>
      </c>
      <c r="AF39" s="7"/>
      <c r="AG39" s="9">
        <f>H39</f>
        <v>297.95150435400006</v>
      </c>
      <c r="AH39" s="7"/>
      <c r="AI39" s="9">
        <f>I39</f>
        <v>312.84907957170009</v>
      </c>
      <c r="AJ39" s="10">
        <f t="shared" ref="AJ39:AJ60" si="1">SUM(X39:AI39)</f>
        <v>1667.3218710057001</v>
      </c>
    </row>
    <row r="40" spans="1:36">
      <c r="A40" t="s">
        <v>14</v>
      </c>
      <c r="B40" s="23">
        <v>158.55000000000001</v>
      </c>
      <c r="C40" s="8">
        <f>B40*$E$67</f>
        <v>253.68000000000004</v>
      </c>
      <c r="D40" s="8">
        <f t="shared" si="0"/>
        <v>266.36400000000003</v>
      </c>
      <c r="E40" s="8">
        <f t="shared" si="0"/>
        <v>279.68220000000002</v>
      </c>
      <c r="F40" s="8">
        <f t="shared" si="0"/>
        <v>293.66631000000001</v>
      </c>
      <c r="G40" s="8">
        <f t="shared" si="0"/>
        <v>308.3496255</v>
      </c>
      <c r="H40" s="8">
        <f t="shared" si="0"/>
        <v>323.767106775</v>
      </c>
      <c r="I40" s="8">
        <f t="shared" si="0"/>
        <v>339.95546211375</v>
      </c>
      <c r="J40" s="5"/>
      <c r="K40" s="5"/>
      <c r="L40" s="5"/>
      <c r="M40" s="5">
        <v>1</v>
      </c>
      <c r="N40" s="5"/>
      <c r="O40" s="5"/>
      <c r="P40" s="5"/>
      <c r="Q40" s="5">
        <v>1</v>
      </c>
      <c r="R40" s="5"/>
      <c r="S40" s="5">
        <v>0</v>
      </c>
      <c r="T40" s="5"/>
      <c r="U40" s="5">
        <v>1</v>
      </c>
      <c r="V40">
        <f>C40*(J40+K40+L40+M40+N40+O40+P40+Q40+R40+S40+T40+U40)</f>
        <v>761.04000000000008</v>
      </c>
      <c r="X40" s="7"/>
      <c r="Y40" s="7"/>
      <c r="Z40" s="7"/>
      <c r="AA40" s="9">
        <f>E40</f>
        <v>279.68220000000002</v>
      </c>
      <c r="AB40" s="7"/>
      <c r="AC40" s="7"/>
      <c r="AD40" s="7"/>
      <c r="AE40" s="9">
        <f>G40</f>
        <v>308.3496255</v>
      </c>
      <c r="AF40" s="7"/>
      <c r="AG40" s="7"/>
      <c r="AH40" s="7"/>
      <c r="AI40" s="9">
        <f>I40</f>
        <v>339.95546211375</v>
      </c>
      <c r="AJ40" s="10">
        <f t="shared" si="1"/>
        <v>927.98728761374991</v>
      </c>
    </row>
    <row r="41" spans="1:36">
      <c r="A41" t="s">
        <v>59</v>
      </c>
      <c r="B41" s="27">
        <v>47</v>
      </c>
      <c r="C41" s="8">
        <f>B41*$E$67</f>
        <v>75.2</v>
      </c>
      <c r="D41" s="8">
        <f t="shared" si="0"/>
        <v>78.960000000000008</v>
      </c>
      <c r="E41" s="8">
        <f t="shared" si="0"/>
        <v>82.908000000000015</v>
      </c>
      <c r="F41" s="8">
        <f t="shared" si="0"/>
        <v>87.053400000000025</v>
      </c>
      <c r="G41" s="8">
        <f t="shared" si="0"/>
        <v>91.406070000000028</v>
      </c>
      <c r="H41" s="8">
        <f t="shared" si="0"/>
        <v>95.976373500000037</v>
      </c>
      <c r="I41" s="8">
        <f t="shared" si="0"/>
        <v>100.77519217500004</v>
      </c>
      <c r="J41" s="5">
        <v>0</v>
      </c>
      <c r="K41" s="5">
        <v>1</v>
      </c>
      <c r="L41" s="5">
        <v>0</v>
      </c>
      <c r="M41" s="5">
        <v>1</v>
      </c>
      <c r="N41" s="5">
        <v>0</v>
      </c>
      <c r="O41" s="5">
        <v>1</v>
      </c>
      <c r="P41" s="5">
        <v>0</v>
      </c>
      <c r="Q41" s="5">
        <v>1</v>
      </c>
      <c r="R41" s="5">
        <v>0</v>
      </c>
      <c r="S41" s="5">
        <v>1</v>
      </c>
      <c r="T41" s="5">
        <v>0</v>
      </c>
      <c r="U41" s="5">
        <v>1</v>
      </c>
      <c r="V41">
        <f>C41*(J41+K41+M41+O41+Q41+S41+U41)</f>
        <v>451.20000000000005</v>
      </c>
      <c r="X41" s="7"/>
      <c r="Y41" s="9">
        <f>D41</f>
        <v>78.960000000000008</v>
      </c>
      <c r="Z41" s="7"/>
      <c r="AA41" s="9">
        <f>E41</f>
        <v>82.908000000000015</v>
      </c>
      <c r="AB41" s="7"/>
      <c r="AC41" s="9">
        <f>F41</f>
        <v>87.053400000000025</v>
      </c>
      <c r="AD41" s="7"/>
      <c r="AE41" s="9">
        <f>G41</f>
        <v>91.406070000000028</v>
      </c>
      <c r="AF41" s="7"/>
      <c r="AG41" s="9">
        <f>H41</f>
        <v>95.976373500000037</v>
      </c>
      <c r="AH41" s="7"/>
      <c r="AI41" s="9">
        <f>I41</f>
        <v>100.77519217500004</v>
      </c>
      <c r="AJ41" s="10">
        <f>SUM(X41:AI41)</f>
        <v>537.07903567500011</v>
      </c>
    </row>
    <row r="42" spans="1:36">
      <c r="A42" t="s">
        <v>15</v>
      </c>
      <c r="B42" s="22">
        <v>295</v>
      </c>
      <c r="C42" s="8">
        <f t="shared" ref="C42:C53" si="2">B42*$E$66</f>
        <v>398.25</v>
      </c>
      <c r="D42" s="8">
        <f t="shared" si="0"/>
        <v>418.16250000000002</v>
      </c>
      <c r="E42" s="8">
        <f t="shared" si="0"/>
        <v>439.07062500000006</v>
      </c>
      <c r="F42" s="8">
        <f t="shared" si="0"/>
        <v>461.02415625000009</v>
      </c>
      <c r="G42" s="8">
        <f t="shared" si="0"/>
        <v>484.07536406250011</v>
      </c>
      <c r="H42" s="8">
        <f t="shared" si="0"/>
        <v>508.27913226562515</v>
      </c>
      <c r="I42" s="8">
        <f t="shared" si="0"/>
        <v>533.69308887890645</v>
      </c>
      <c r="J42" s="5">
        <v>1</v>
      </c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>
        <f t="shared" ref="V42:V47" si="3">C42*(J42+K42+L42+M42+N42+O42)</f>
        <v>398.25</v>
      </c>
      <c r="X42" s="9">
        <f>C42</f>
        <v>398.25</v>
      </c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10">
        <f t="shared" si="1"/>
        <v>398.25</v>
      </c>
    </row>
    <row r="43" spans="1:36">
      <c r="A43" t="s">
        <v>16</v>
      </c>
      <c r="B43" s="22">
        <v>295</v>
      </c>
      <c r="C43" s="8">
        <f t="shared" si="2"/>
        <v>398.25</v>
      </c>
      <c r="D43" s="8">
        <f t="shared" si="0"/>
        <v>418.16250000000002</v>
      </c>
      <c r="E43" s="8">
        <f t="shared" si="0"/>
        <v>439.07062500000006</v>
      </c>
      <c r="F43" s="8">
        <f t="shared" si="0"/>
        <v>461.02415625000009</v>
      </c>
      <c r="G43" s="8">
        <f t="shared" si="0"/>
        <v>484.07536406250011</v>
      </c>
      <c r="H43" s="8">
        <f t="shared" si="0"/>
        <v>508.27913226562515</v>
      </c>
      <c r="I43" s="8">
        <f t="shared" si="0"/>
        <v>533.69308887890645</v>
      </c>
      <c r="J43" s="5"/>
      <c r="K43" s="5">
        <v>1</v>
      </c>
      <c r="L43" s="5"/>
      <c r="M43" s="5"/>
      <c r="N43" s="5"/>
      <c r="O43" s="5"/>
      <c r="P43" s="5"/>
      <c r="Q43" s="5"/>
      <c r="R43" s="5"/>
      <c r="S43" s="5"/>
      <c r="T43" s="5"/>
      <c r="U43" s="5"/>
      <c r="V43">
        <f t="shared" si="3"/>
        <v>398.25</v>
      </c>
      <c r="X43" s="7"/>
      <c r="Y43" s="9">
        <f>D43</f>
        <v>418.16250000000002</v>
      </c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10">
        <f t="shared" si="1"/>
        <v>418.16250000000002</v>
      </c>
    </row>
    <row r="44" spans="1:36">
      <c r="A44" t="s">
        <v>17</v>
      </c>
      <c r="B44" s="22">
        <v>295</v>
      </c>
      <c r="C44" s="8">
        <f t="shared" si="2"/>
        <v>398.25</v>
      </c>
      <c r="D44" s="8">
        <f t="shared" si="0"/>
        <v>418.16250000000002</v>
      </c>
      <c r="E44" s="8">
        <f t="shared" si="0"/>
        <v>439.07062500000006</v>
      </c>
      <c r="F44" s="8">
        <f t="shared" si="0"/>
        <v>461.02415625000009</v>
      </c>
      <c r="G44" s="8">
        <f t="shared" si="0"/>
        <v>484.07536406250011</v>
      </c>
      <c r="H44" s="8">
        <f t="shared" si="0"/>
        <v>508.27913226562515</v>
      </c>
      <c r="I44" s="8">
        <f t="shared" si="0"/>
        <v>533.69308887890645</v>
      </c>
      <c r="J44" s="5"/>
      <c r="K44" s="5"/>
      <c r="L44" s="5">
        <v>1</v>
      </c>
      <c r="M44" s="5"/>
      <c r="N44" s="5"/>
      <c r="O44" s="5"/>
      <c r="P44" s="5"/>
      <c r="Q44" s="5"/>
      <c r="R44" s="5"/>
      <c r="S44" s="5"/>
      <c r="T44" s="5"/>
      <c r="U44" s="5"/>
      <c r="V44">
        <f t="shared" si="3"/>
        <v>398.25</v>
      </c>
      <c r="X44" s="7"/>
      <c r="Y44" s="7"/>
      <c r="Z44" s="9">
        <f>D44</f>
        <v>418.16250000000002</v>
      </c>
      <c r="AA44" s="7"/>
      <c r="AB44" s="7"/>
      <c r="AC44" s="7"/>
      <c r="AD44" s="7"/>
      <c r="AE44" s="7"/>
      <c r="AF44" s="7"/>
      <c r="AG44" s="7"/>
      <c r="AH44" s="7"/>
      <c r="AI44" s="7"/>
      <c r="AJ44" s="10">
        <f t="shared" si="1"/>
        <v>418.16250000000002</v>
      </c>
    </row>
    <row r="45" spans="1:36">
      <c r="A45" t="s">
        <v>18</v>
      </c>
      <c r="B45" s="22">
        <v>295</v>
      </c>
      <c r="C45" s="8">
        <f t="shared" si="2"/>
        <v>398.25</v>
      </c>
      <c r="D45" s="8">
        <f t="shared" si="0"/>
        <v>418.16250000000002</v>
      </c>
      <c r="E45" s="8">
        <f t="shared" si="0"/>
        <v>439.07062500000006</v>
      </c>
      <c r="F45" s="8">
        <f t="shared" si="0"/>
        <v>461.02415625000009</v>
      </c>
      <c r="G45" s="8">
        <f t="shared" si="0"/>
        <v>484.07536406250011</v>
      </c>
      <c r="H45" s="8">
        <f t="shared" si="0"/>
        <v>508.27913226562515</v>
      </c>
      <c r="I45" s="8">
        <f t="shared" si="0"/>
        <v>533.69308887890645</v>
      </c>
      <c r="J45" s="5"/>
      <c r="K45" s="5"/>
      <c r="L45" s="5"/>
      <c r="M45" s="5">
        <v>1</v>
      </c>
      <c r="N45" s="5"/>
      <c r="O45" s="5"/>
      <c r="P45" s="5"/>
      <c r="Q45" s="5"/>
      <c r="R45" s="5"/>
      <c r="S45" s="5"/>
      <c r="T45" s="5"/>
      <c r="U45" s="5"/>
      <c r="V45">
        <f t="shared" si="3"/>
        <v>398.25</v>
      </c>
      <c r="X45" s="7"/>
      <c r="Y45" s="7"/>
      <c r="Z45" s="7"/>
      <c r="AA45" s="9">
        <f>E45</f>
        <v>439.07062500000006</v>
      </c>
      <c r="AB45" s="7"/>
      <c r="AC45" s="7"/>
      <c r="AD45" s="7"/>
      <c r="AE45" s="7"/>
      <c r="AF45" s="7"/>
      <c r="AG45" s="7"/>
      <c r="AH45" s="7"/>
      <c r="AI45" s="7"/>
      <c r="AJ45" s="10">
        <f t="shared" si="1"/>
        <v>439.07062500000006</v>
      </c>
    </row>
    <row r="46" spans="1:36">
      <c r="A46" t="s">
        <v>19</v>
      </c>
      <c r="B46" s="22">
        <v>295</v>
      </c>
      <c r="C46" s="8">
        <f t="shared" si="2"/>
        <v>398.25</v>
      </c>
      <c r="D46" s="8">
        <f t="shared" si="0"/>
        <v>418.16250000000002</v>
      </c>
      <c r="E46" s="8">
        <f t="shared" si="0"/>
        <v>439.07062500000006</v>
      </c>
      <c r="F46" s="8">
        <f t="shared" si="0"/>
        <v>461.02415625000009</v>
      </c>
      <c r="G46" s="8">
        <f t="shared" si="0"/>
        <v>484.07536406250011</v>
      </c>
      <c r="H46" s="8">
        <f t="shared" si="0"/>
        <v>508.27913226562515</v>
      </c>
      <c r="I46" s="8">
        <f t="shared" si="0"/>
        <v>533.69308887890645</v>
      </c>
      <c r="J46" s="5"/>
      <c r="K46" s="5"/>
      <c r="L46" s="5"/>
      <c r="M46" s="5"/>
      <c r="N46" s="5">
        <v>1</v>
      </c>
      <c r="O46" s="5"/>
      <c r="P46" s="5"/>
      <c r="Q46" s="5"/>
      <c r="R46" s="5"/>
      <c r="S46" s="5"/>
      <c r="T46" s="5"/>
      <c r="U46" s="5"/>
      <c r="V46">
        <f t="shared" si="3"/>
        <v>398.25</v>
      </c>
      <c r="X46" s="7"/>
      <c r="Y46" s="7"/>
      <c r="Z46" s="7"/>
      <c r="AA46" s="7"/>
      <c r="AB46" s="9">
        <f>E46</f>
        <v>439.07062500000006</v>
      </c>
      <c r="AC46" s="7"/>
      <c r="AD46" s="7"/>
      <c r="AE46" s="7"/>
      <c r="AF46" s="7"/>
      <c r="AG46" s="7"/>
      <c r="AH46" s="7"/>
      <c r="AI46" s="7"/>
      <c r="AJ46" s="10">
        <f t="shared" si="1"/>
        <v>439.07062500000006</v>
      </c>
    </row>
    <row r="47" spans="1:36">
      <c r="A47" t="s">
        <v>20</v>
      </c>
      <c r="B47" s="22">
        <v>295</v>
      </c>
      <c r="C47" s="8">
        <f t="shared" si="2"/>
        <v>398.25</v>
      </c>
      <c r="D47" s="8">
        <f t="shared" si="0"/>
        <v>418.16250000000002</v>
      </c>
      <c r="E47" s="8">
        <f t="shared" si="0"/>
        <v>439.07062500000006</v>
      </c>
      <c r="F47" s="8">
        <f t="shared" si="0"/>
        <v>461.02415625000009</v>
      </c>
      <c r="G47" s="8">
        <f t="shared" si="0"/>
        <v>484.07536406250011</v>
      </c>
      <c r="H47" s="8">
        <f t="shared" si="0"/>
        <v>508.27913226562515</v>
      </c>
      <c r="I47" s="8">
        <f t="shared" si="0"/>
        <v>533.69308887890645</v>
      </c>
      <c r="J47" s="5"/>
      <c r="K47" s="5"/>
      <c r="L47" s="5"/>
      <c r="M47" s="5"/>
      <c r="N47" s="5"/>
      <c r="O47" s="5">
        <v>1</v>
      </c>
      <c r="P47" s="5"/>
      <c r="Q47" s="5"/>
      <c r="R47" s="5"/>
      <c r="S47" s="5"/>
      <c r="T47" s="5"/>
      <c r="U47" s="5"/>
      <c r="V47">
        <f t="shared" si="3"/>
        <v>398.25</v>
      </c>
      <c r="X47" s="7"/>
      <c r="Y47" s="7"/>
      <c r="Z47" s="7"/>
      <c r="AA47" s="7"/>
      <c r="AB47" s="7"/>
      <c r="AC47" s="9">
        <f>F47</f>
        <v>461.02415625000009</v>
      </c>
      <c r="AD47" s="7"/>
      <c r="AE47" s="7"/>
      <c r="AF47" s="7"/>
      <c r="AG47" s="7"/>
      <c r="AH47" s="7"/>
      <c r="AI47" s="7"/>
      <c r="AJ47" s="10">
        <f t="shared" si="1"/>
        <v>461.02415625000009</v>
      </c>
    </row>
    <row r="48" spans="1:36">
      <c r="A48" t="s">
        <v>21</v>
      </c>
      <c r="B48" s="22">
        <v>295</v>
      </c>
      <c r="C48" s="8">
        <f t="shared" si="2"/>
        <v>398.25</v>
      </c>
      <c r="D48" s="8">
        <f t="shared" ref="D48:I57" si="4">C48*$G$70</f>
        <v>418.16250000000002</v>
      </c>
      <c r="E48" s="8">
        <f t="shared" si="4"/>
        <v>439.07062500000006</v>
      </c>
      <c r="F48" s="8">
        <f t="shared" si="4"/>
        <v>461.02415625000009</v>
      </c>
      <c r="G48" s="8">
        <f t="shared" si="4"/>
        <v>484.07536406250011</v>
      </c>
      <c r="H48" s="8">
        <f t="shared" si="4"/>
        <v>508.27913226562515</v>
      </c>
      <c r="I48" s="8">
        <f t="shared" si="4"/>
        <v>533.69308887890645</v>
      </c>
      <c r="J48" s="5"/>
      <c r="K48" s="5"/>
      <c r="L48" s="5"/>
      <c r="M48" s="5"/>
      <c r="N48" s="5"/>
      <c r="O48" s="5"/>
      <c r="P48" s="5">
        <v>1</v>
      </c>
      <c r="Q48" s="5"/>
      <c r="R48" s="5"/>
      <c r="S48" s="5"/>
      <c r="T48" s="5"/>
      <c r="U48" s="5"/>
      <c r="V48">
        <f>C48*(J48+K48+L48+M48+N48+O48+P48)</f>
        <v>398.25</v>
      </c>
      <c r="X48" s="7"/>
      <c r="Y48" s="7"/>
      <c r="Z48" s="7"/>
      <c r="AA48" s="7"/>
      <c r="AB48" s="7"/>
      <c r="AC48" s="7"/>
      <c r="AD48" s="9">
        <f>F48</f>
        <v>461.02415625000009</v>
      </c>
      <c r="AE48" s="7"/>
      <c r="AF48" s="7"/>
      <c r="AG48" s="7"/>
      <c r="AH48" s="7"/>
      <c r="AI48" s="7"/>
      <c r="AJ48" s="10">
        <f t="shared" si="1"/>
        <v>461.02415625000009</v>
      </c>
    </row>
    <row r="49" spans="1:37">
      <c r="A49" t="s">
        <v>22</v>
      </c>
      <c r="B49" s="22">
        <v>295</v>
      </c>
      <c r="C49" s="8">
        <f t="shared" si="2"/>
        <v>398.25</v>
      </c>
      <c r="D49" s="8">
        <f t="shared" si="4"/>
        <v>418.16250000000002</v>
      </c>
      <c r="E49" s="8">
        <f t="shared" si="4"/>
        <v>439.07062500000006</v>
      </c>
      <c r="F49" s="8">
        <f t="shared" si="4"/>
        <v>461.02415625000009</v>
      </c>
      <c r="G49" s="8">
        <f t="shared" si="4"/>
        <v>484.07536406250011</v>
      </c>
      <c r="H49" s="8">
        <f t="shared" si="4"/>
        <v>508.27913226562515</v>
      </c>
      <c r="I49" s="8">
        <f t="shared" si="4"/>
        <v>533.69308887890645</v>
      </c>
      <c r="J49" s="5"/>
      <c r="K49" s="5"/>
      <c r="L49" s="5"/>
      <c r="M49" s="5"/>
      <c r="N49" s="5"/>
      <c r="O49" s="5"/>
      <c r="P49" s="5"/>
      <c r="Q49" s="5">
        <v>1</v>
      </c>
      <c r="R49" s="5"/>
      <c r="S49" s="5"/>
      <c r="T49" s="5"/>
      <c r="U49" s="5"/>
      <c r="V49">
        <f t="shared" ref="V49:V60" si="5">C49*(J49+K49+L49+M49+N49+O49+P49+Q49+R49+S49+T49+U49)</f>
        <v>398.25</v>
      </c>
      <c r="X49" s="7"/>
      <c r="Y49" s="7"/>
      <c r="Z49" s="7"/>
      <c r="AA49" s="7"/>
      <c r="AB49" s="7"/>
      <c r="AC49" s="7"/>
      <c r="AD49" s="7"/>
      <c r="AE49" s="9">
        <f>G49</f>
        <v>484.07536406250011</v>
      </c>
      <c r="AF49" s="7"/>
      <c r="AG49" s="7"/>
      <c r="AH49" s="7"/>
      <c r="AI49" s="7"/>
      <c r="AJ49" s="10">
        <f t="shared" si="1"/>
        <v>484.07536406250011</v>
      </c>
    </row>
    <row r="50" spans="1:37">
      <c r="A50" t="s">
        <v>23</v>
      </c>
      <c r="B50" s="22">
        <v>295</v>
      </c>
      <c r="C50" s="8">
        <f t="shared" si="2"/>
        <v>398.25</v>
      </c>
      <c r="D50" s="8">
        <f t="shared" si="4"/>
        <v>418.16250000000002</v>
      </c>
      <c r="E50" s="8">
        <f t="shared" si="4"/>
        <v>439.07062500000006</v>
      </c>
      <c r="F50" s="8">
        <f t="shared" si="4"/>
        <v>461.02415625000009</v>
      </c>
      <c r="G50" s="8">
        <f t="shared" si="4"/>
        <v>484.07536406250011</v>
      </c>
      <c r="H50" s="8">
        <f t="shared" si="4"/>
        <v>508.27913226562515</v>
      </c>
      <c r="I50" s="8">
        <f t="shared" si="4"/>
        <v>533.69308887890645</v>
      </c>
      <c r="J50" s="5"/>
      <c r="K50" s="5"/>
      <c r="L50" s="5"/>
      <c r="M50" s="5"/>
      <c r="N50" s="5"/>
      <c r="O50" s="5"/>
      <c r="P50" s="5"/>
      <c r="Q50" s="5"/>
      <c r="R50" s="5">
        <v>1</v>
      </c>
      <c r="S50" s="5"/>
      <c r="T50" s="5"/>
      <c r="U50" s="5"/>
      <c r="V50">
        <f t="shared" si="5"/>
        <v>398.25</v>
      </c>
      <c r="X50" s="7"/>
      <c r="Y50" s="7"/>
      <c r="Z50" s="7"/>
      <c r="AA50" s="7"/>
      <c r="AB50" s="7"/>
      <c r="AC50" s="7"/>
      <c r="AD50" s="7"/>
      <c r="AE50" s="7"/>
      <c r="AF50" s="9">
        <f>G50</f>
        <v>484.07536406250011</v>
      </c>
      <c r="AG50" s="7"/>
      <c r="AH50" s="7"/>
      <c r="AI50" s="7"/>
      <c r="AJ50" s="10">
        <f t="shared" si="1"/>
        <v>484.07536406250011</v>
      </c>
    </row>
    <row r="51" spans="1:37">
      <c r="A51" t="s">
        <v>24</v>
      </c>
      <c r="B51" s="22">
        <v>295</v>
      </c>
      <c r="C51" s="8">
        <f t="shared" si="2"/>
        <v>398.25</v>
      </c>
      <c r="D51" s="8">
        <f t="shared" si="4"/>
        <v>418.16250000000002</v>
      </c>
      <c r="E51" s="8">
        <f t="shared" si="4"/>
        <v>439.07062500000006</v>
      </c>
      <c r="F51" s="8">
        <f t="shared" si="4"/>
        <v>461.02415625000009</v>
      </c>
      <c r="G51" s="8">
        <f t="shared" si="4"/>
        <v>484.07536406250011</v>
      </c>
      <c r="H51" s="8">
        <f t="shared" si="4"/>
        <v>508.27913226562515</v>
      </c>
      <c r="I51" s="8">
        <f t="shared" si="4"/>
        <v>533.69308887890645</v>
      </c>
      <c r="J51" s="5"/>
      <c r="K51" s="5"/>
      <c r="L51" s="5"/>
      <c r="M51" s="5"/>
      <c r="N51" s="5"/>
      <c r="O51" s="5"/>
      <c r="P51" s="5"/>
      <c r="Q51" s="5"/>
      <c r="R51" s="5"/>
      <c r="S51" s="5">
        <v>1</v>
      </c>
      <c r="T51" s="5"/>
      <c r="U51" s="5"/>
      <c r="V51">
        <f t="shared" si="5"/>
        <v>398.25</v>
      </c>
      <c r="X51" s="7"/>
      <c r="Y51" s="7"/>
      <c r="Z51" s="7"/>
      <c r="AA51" s="7"/>
      <c r="AB51" s="7"/>
      <c r="AC51" s="7"/>
      <c r="AD51" s="7"/>
      <c r="AE51" s="7"/>
      <c r="AF51" s="7"/>
      <c r="AG51" s="9">
        <f>H51</f>
        <v>508.27913226562515</v>
      </c>
      <c r="AH51" s="7"/>
      <c r="AI51" s="7"/>
      <c r="AJ51" s="10">
        <f t="shared" si="1"/>
        <v>508.27913226562515</v>
      </c>
    </row>
    <row r="52" spans="1:37">
      <c r="A52" t="s">
        <v>25</v>
      </c>
      <c r="B52" s="22">
        <v>295</v>
      </c>
      <c r="C52" s="8">
        <f t="shared" si="2"/>
        <v>398.25</v>
      </c>
      <c r="D52" s="8">
        <f t="shared" si="4"/>
        <v>418.16250000000002</v>
      </c>
      <c r="E52" s="8">
        <f t="shared" si="4"/>
        <v>439.07062500000006</v>
      </c>
      <c r="F52" s="8">
        <f t="shared" si="4"/>
        <v>461.02415625000009</v>
      </c>
      <c r="G52" s="8">
        <f t="shared" si="4"/>
        <v>484.07536406250011</v>
      </c>
      <c r="H52" s="8">
        <f t="shared" si="4"/>
        <v>508.27913226562515</v>
      </c>
      <c r="I52" s="8">
        <f t="shared" si="4"/>
        <v>533.69308887890645</v>
      </c>
      <c r="J52" s="5"/>
      <c r="K52" s="5"/>
      <c r="L52" s="5"/>
      <c r="M52" s="5"/>
      <c r="N52" s="5"/>
      <c r="O52" s="5"/>
      <c r="P52" s="5"/>
      <c r="Q52" s="5"/>
      <c r="R52" s="5"/>
      <c r="S52" s="5"/>
      <c r="T52" s="5">
        <v>1</v>
      </c>
      <c r="U52" s="5"/>
      <c r="V52">
        <f t="shared" si="5"/>
        <v>398.25</v>
      </c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9">
        <f>H52</f>
        <v>508.27913226562515</v>
      </c>
      <c r="AI52" s="7"/>
      <c r="AJ52" s="10">
        <f t="shared" si="1"/>
        <v>508.27913226562515</v>
      </c>
    </row>
    <row r="53" spans="1:37">
      <c r="A53" t="s">
        <v>26</v>
      </c>
      <c r="B53" s="22">
        <v>295</v>
      </c>
      <c r="C53" s="8">
        <f t="shared" si="2"/>
        <v>398.25</v>
      </c>
      <c r="D53" s="8">
        <f t="shared" si="4"/>
        <v>418.16250000000002</v>
      </c>
      <c r="E53" s="8">
        <f t="shared" si="4"/>
        <v>439.07062500000006</v>
      </c>
      <c r="F53" s="8">
        <f t="shared" si="4"/>
        <v>461.02415625000009</v>
      </c>
      <c r="G53" s="8">
        <f t="shared" si="4"/>
        <v>484.07536406250011</v>
      </c>
      <c r="H53" s="8">
        <f t="shared" si="4"/>
        <v>508.27913226562515</v>
      </c>
      <c r="I53" s="8">
        <f t="shared" si="4"/>
        <v>533.69308887890645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>
        <v>1</v>
      </c>
      <c r="V53">
        <f t="shared" si="5"/>
        <v>398.25</v>
      </c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9">
        <f>I53</f>
        <v>533.69308887890645</v>
      </c>
      <c r="AJ53" s="10">
        <f t="shared" si="1"/>
        <v>533.69308887890645</v>
      </c>
    </row>
    <row r="54" spans="1:37">
      <c r="A54" t="s">
        <v>60</v>
      </c>
      <c r="B54" s="23">
        <v>17.850000000000001</v>
      </c>
      <c r="C54" s="8">
        <f t="shared" ref="C54:C59" si="6">B54*$E$67</f>
        <v>28.560000000000002</v>
      </c>
      <c r="D54" s="8">
        <f t="shared" si="4"/>
        <v>29.988000000000003</v>
      </c>
      <c r="E54" s="8">
        <f t="shared" si="4"/>
        <v>31.487400000000004</v>
      </c>
      <c r="F54" s="8">
        <f t="shared" si="4"/>
        <v>33.061770000000003</v>
      </c>
      <c r="G54" s="8">
        <f t="shared" si="4"/>
        <v>34.714858500000005</v>
      </c>
      <c r="H54" s="8">
        <f t="shared" si="4"/>
        <v>36.450601425000009</v>
      </c>
      <c r="I54" s="8">
        <f t="shared" si="4"/>
        <v>38.273131496250009</v>
      </c>
      <c r="J54" s="5"/>
      <c r="K54" s="5">
        <v>1</v>
      </c>
      <c r="L54" s="5"/>
      <c r="M54" s="5">
        <v>1</v>
      </c>
      <c r="N54" s="5"/>
      <c r="O54" s="5">
        <v>1</v>
      </c>
      <c r="P54" s="5">
        <v>0</v>
      </c>
      <c r="Q54" s="5">
        <v>1</v>
      </c>
      <c r="R54" s="5">
        <v>0</v>
      </c>
      <c r="S54" s="5">
        <v>1</v>
      </c>
      <c r="T54" s="5">
        <v>0</v>
      </c>
      <c r="U54" s="5">
        <v>1</v>
      </c>
      <c r="V54">
        <f t="shared" si="5"/>
        <v>171.36</v>
      </c>
      <c r="X54" s="9"/>
      <c r="Y54" s="9">
        <f>D54</f>
        <v>29.988000000000003</v>
      </c>
      <c r="Z54" s="7"/>
      <c r="AA54" s="9">
        <f>E54</f>
        <v>31.487400000000004</v>
      </c>
      <c r="AB54" s="7"/>
      <c r="AC54" s="9">
        <f>F54</f>
        <v>33.061770000000003</v>
      </c>
      <c r="AD54" s="7"/>
      <c r="AE54" s="9">
        <f>G54</f>
        <v>34.714858500000005</v>
      </c>
      <c r="AF54" s="7"/>
      <c r="AG54" s="9">
        <f>H54</f>
        <v>36.450601425000009</v>
      </c>
      <c r="AH54" s="9">
        <f>H54</f>
        <v>36.450601425000009</v>
      </c>
      <c r="AI54" s="9">
        <f>I54</f>
        <v>38.273131496250009</v>
      </c>
      <c r="AJ54" s="10">
        <f t="shared" si="1"/>
        <v>240.42636284625002</v>
      </c>
    </row>
    <row r="55" spans="1:37">
      <c r="A55" t="s">
        <v>28</v>
      </c>
      <c r="B55" s="23">
        <v>5.7750000000000004</v>
      </c>
      <c r="C55" s="8">
        <f t="shared" si="6"/>
        <v>9.24</v>
      </c>
      <c r="D55" s="8">
        <f t="shared" si="4"/>
        <v>9.702</v>
      </c>
      <c r="E55" s="8">
        <f t="shared" si="4"/>
        <v>10.187100000000001</v>
      </c>
      <c r="F55" s="8">
        <f t="shared" si="4"/>
        <v>10.696455000000002</v>
      </c>
      <c r="G55" s="8">
        <f t="shared" si="4"/>
        <v>11.231277750000002</v>
      </c>
      <c r="H55" s="8">
        <f t="shared" si="4"/>
        <v>11.792841637500002</v>
      </c>
      <c r="I55" s="8">
        <f t="shared" si="4"/>
        <v>12.382483719375003</v>
      </c>
      <c r="J55" s="5">
        <v>1</v>
      </c>
      <c r="K55" s="5">
        <v>1</v>
      </c>
      <c r="L55" s="5">
        <v>1</v>
      </c>
      <c r="M55" s="5">
        <v>1</v>
      </c>
      <c r="N55" s="5">
        <v>1</v>
      </c>
      <c r="O55" s="5">
        <v>1</v>
      </c>
      <c r="P55" s="5">
        <v>1</v>
      </c>
      <c r="Q55" s="5">
        <v>1</v>
      </c>
      <c r="R55" s="5">
        <v>1</v>
      </c>
      <c r="S55" s="5">
        <v>1</v>
      </c>
      <c r="T55" s="5">
        <v>1</v>
      </c>
      <c r="U55" s="5">
        <v>1</v>
      </c>
      <c r="V55">
        <f t="shared" si="5"/>
        <v>110.88</v>
      </c>
      <c r="X55" s="9">
        <f>C55</f>
        <v>9.24</v>
      </c>
      <c r="Y55" s="9">
        <f>D55</f>
        <v>9.702</v>
      </c>
      <c r="Z55" s="9">
        <f>D55</f>
        <v>9.702</v>
      </c>
      <c r="AA55" s="9">
        <f>E55</f>
        <v>10.187100000000001</v>
      </c>
      <c r="AB55" s="9">
        <f>E55</f>
        <v>10.187100000000001</v>
      </c>
      <c r="AC55" s="9">
        <f>F55</f>
        <v>10.696455000000002</v>
      </c>
      <c r="AD55" s="9">
        <f>F55</f>
        <v>10.696455000000002</v>
      </c>
      <c r="AE55" s="9">
        <f>G55</f>
        <v>11.231277750000002</v>
      </c>
      <c r="AF55" s="9">
        <f>G55</f>
        <v>11.231277750000002</v>
      </c>
      <c r="AG55" s="9">
        <f>H55</f>
        <v>11.792841637500002</v>
      </c>
      <c r="AH55" s="9">
        <f>H55</f>
        <v>11.792841637500002</v>
      </c>
      <c r="AI55" s="9">
        <f>I55</f>
        <v>12.382483719375003</v>
      </c>
      <c r="AJ55" s="10">
        <f t="shared" si="1"/>
        <v>128.84183249437501</v>
      </c>
      <c r="AK55" s="8"/>
    </row>
    <row r="56" spans="1:37">
      <c r="B56" s="23">
        <v>0</v>
      </c>
      <c r="C56" s="8">
        <f t="shared" si="6"/>
        <v>0</v>
      </c>
      <c r="D56" s="8">
        <f t="shared" si="4"/>
        <v>0</v>
      </c>
      <c r="E56" s="8">
        <f t="shared" si="4"/>
        <v>0</v>
      </c>
      <c r="F56" s="8">
        <f t="shared" si="4"/>
        <v>0</v>
      </c>
      <c r="G56" s="8">
        <f t="shared" si="4"/>
        <v>0</v>
      </c>
      <c r="H56" s="8">
        <f t="shared" si="4"/>
        <v>0</v>
      </c>
      <c r="I56" s="8">
        <f t="shared" si="4"/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>
        <f t="shared" si="5"/>
        <v>0</v>
      </c>
      <c r="W56" s="8"/>
      <c r="X56" s="9">
        <f t="shared" ref="X56:Y60" si="7">C56</f>
        <v>0</v>
      </c>
      <c r="Y56" s="9">
        <f t="shared" si="7"/>
        <v>0</v>
      </c>
      <c r="Z56" s="9">
        <f t="shared" ref="Z56:AA60" si="8">D56</f>
        <v>0</v>
      </c>
      <c r="AA56" s="9">
        <f t="shared" si="8"/>
        <v>0</v>
      </c>
      <c r="AB56" s="9">
        <f t="shared" ref="AB56:AC60" si="9">E56</f>
        <v>0</v>
      </c>
      <c r="AC56" s="9">
        <f t="shared" si="9"/>
        <v>0</v>
      </c>
      <c r="AD56" s="9">
        <f t="shared" ref="AD56:AE60" si="10">F56</f>
        <v>0</v>
      </c>
      <c r="AE56" s="9">
        <f t="shared" si="10"/>
        <v>0</v>
      </c>
      <c r="AF56" s="9">
        <f t="shared" ref="AF56:AG60" si="11">G56</f>
        <v>0</v>
      </c>
      <c r="AG56" s="9">
        <f t="shared" si="11"/>
        <v>0</v>
      </c>
      <c r="AH56" s="9">
        <f t="shared" ref="AH56:AI58" si="12">H56</f>
        <v>0</v>
      </c>
      <c r="AI56" s="9">
        <f t="shared" si="12"/>
        <v>0</v>
      </c>
      <c r="AJ56" s="10">
        <f t="shared" si="1"/>
        <v>0</v>
      </c>
    </row>
    <row r="57" spans="1:37">
      <c r="A57" t="s">
        <v>64</v>
      </c>
      <c r="B57" s="23">
        <v>53</v>
      </c>
      <c r="C57" s="8">
        <f t="shared" si="6"/>
        <v>84.800000000000011</v>
      </c>
      <c r="D57" s="8">
        <f t="shared" si="4"/>
        <v>89.04000000000002</v>
      </c>
      <c r="E57" s="8">
        <f t="shared" si="4"/>
        <v>93.492000000000019</v>
      </c>
      <c r="F57" s="8">
        <f t="shared" si="4"/>
        <v>98.166600000000017</v>
      </c>
      <c r="G57" s="8">
        <f t="shared" si="4"/>
        <v>103.07493000000002</v>
      </c>
      <c r="H57" s="8">
        <f t="shared" si="4"/>
        <v>108.22867650000003</v>
      </c>
      <c r="I57" s="8">
        <f t="shared" si="4"/>
        <v>113.64011032500004</v>
      </c>
      <c r="J57" s="5">
        <v>1</v>
      </c>
      <c r="K57" s="5">
        <v>1</v>
      </c>
      <c r="L57" s="5">
        <v>1</v>
      </c>
      <c r="M57" s="5">
        <v>1</v>
      </c>
      <c r="N57" s="5">
        <v>1</v>
      </c>
      <c r="O57" s="5">
        <v>1</v>
      </c>
      <c r="P57" s="5">
        <v>1</v>
      </c>
      <c r="Q57" s="5">
        <v>1</v>
      </c>
      <c r="R57" s="5">
        <v>1</v>
      </c>
      <c r="S57" s="5">
        <v>1</v>
      </c>
      <c r="T57" s="5">
        <v>1</v>
      </c>
      <c r="U57" s="5">
        <v>1</v>
      </c>
      <c r="V57">
        <f t="shared" si="5"/>
        <v>1017.6000000000001</v>
      </c>
      <c r="X57" s="9">
        <f t="shared" si="7"/>
        <v>84.800000000000011</v>
      </c>
      <c r="Y57" s="9">
        <f t="shared" si="7"/>
        <v>89.04000000000002</v>
      </c>
      <c r="Z57" s="9">
        <f t="shared" si="8"/>
        <v>89.04000000000002</v>
      </c>
      <c r="AA57" s="9">
        <f t="shared" si="8"/>
        <v>93.492000000000019</v>
      </c>
      <c r="AB57" s="9">
        <f t="shared" si="9"/>
        <v>93.492000000000019</v>
      </c>
      <c r="AC57" s="9">
        <f t="shared" si="9"/>
        <v>98.166600000000017</v>
      </c>
      <c r="AD57" s="9">
        <f t="shared" si="10"/>
        <v>98.166600000000017</v>
      </c>
      <c r="AE57" s="9">
        <f t="shared" si="10"/>
        <v>103.07493000000002</v>
      </c>
      <c r="AF57" s="9">
        <f t="shared" si="11"/>
        <v>103.07493000000002</v>
      </c>
      <c r="AG57" s="9">
        <f t="shared" si="11"/>
        <v>108.22867650000003</v>
      </c>
      <c r="AH57" s="9">
        <f t="shared" si="12"/>
        <v>108.22867650000003</v>
      </c>
      <c r="AI57" s="9">
        <f t="shared" si="12"/>
        <v>113.64011032500004</v>
      </c>
      <c r="AJ57" s="10">
        <f t="shared" si="1"/>
        <v>1182.4445233250001</v>
      </c>
    </row>
    <row r="58" spans="1:37">
      <c r="A58" t="s">
        <v>57</v>
      </c>
      <c r="B58" s="23">
        <v>53</v>
      </c>
      <c r="C58" s="8">
        <f t="shared" si="6"/>
        <v>84.800000000000011</v>
      </c>
      <c r="D58" s="8">
        <f t="shared" ref="D58:I67" si="13">C58*$G$70</f>
        <v>89.04000000000002</v>
      </c>
      <c r="E58" s="8">
        <f t="shared" si="13"/>
        <v>93.492000000000019</v>
      </c>
      <c r="F58" s="8">
        <f t="shared" si="13"/>
        <v>98.166600000000017</v>
      </c>
      <c r="G58" s="8">
        <f t="shared" si="13"/>
        <v>103.07493000000002</v>
      </c>
      <c r="H58" s="8">
        <f t="shared" si="13"/>
        <v>108.22867650000003</v>
      </c>
      <c r="I58" s="8">
        <f t="shared" si="13"/>
        <v>113.64011032500004</v>
      </c>
      <c r="J58" s="5">
        <v>1</v>
      </c>
      <c r="K58" s="5">
        <v>1</v>
      </c>
      <c r="L58" s="5">
        <v>1</v>
      </c>
      <c r="M58" s="5">
        <v>1</v>
      </c>
      <c r="N58" s="5">
        <v>1</v>
      </c>
      <c r="O58" s="5">
        <v>1</v>
      </c>
      <c r="P58" s="5">
        <v>1</v>
      </c>
      <c r="Q58" s="5">
        <v>1</v>
      </c>
      <c r="R58" s="5">
        <v>1</v>
      </c>
      <c r="S58" s="5">
        <v>1</v>
      </c>
      <c r="T58" s="5">
        <v>1</v>
      </c>
      <c r="U58" s="5">
        <v>1</v>
      </c>
      <c r="V58">
        <f t="shared" si="5"/>
        <v>1017.6000000000001</v>
      </c>
      <c r="X58" s="9">
        <f t="shared" si="7"/>
        <v>84.800000000000011</v>
      </c>
      <c r="Y58" s="9">
        <f t="shared" si="7"/>
        <v>89.04000000000002</v>
      </c>
      <c r="Z58" s="9">
        <f t="shared" si="8"/>
        <v>89.04000000000002</v>
      </c>
      <c r="AA58" s="9">
        <f t="shared" si="8"/>
        <v>93.492000000000019</v>
      </c>
      <c r="AB58" s="9">
        <f t="shared" si="9"/>
        <v>93.492000000000019</v>
      </c>
      <c r="AC58" s="9">
        <f t="shared" si="9"/>
        <v>98.166600000000017</v>
      </c>
      <c r="AD58" s="9">
        <f t="shared" si="10"/>
        <v>98.166600000000017</v>
      </c>
      <c r="AE58" s="9">
        <f t="shared" si="10"/>
        <v>103.07493000000002</v>
      </c>
      <c r="AF58" s="9">
        <f t="shared" si="11"/>
        <v>103.07493000000002</v>
      </c>
      <c r="AG58" s="9">
        <f t="shared" si="11"/>
        <v>108.22867650000003</v>
      </c>
      <c r="AH58" s="9">
        <f t="shared" si="12"/>
        <v>108.22867650000003</v>
      </c>
      <c r="AI58" s="9">
        <f>I58</f>
        <v>113.64011032500004</v>
      </c>
      <c r="AJ58" s="10">
        <f t="shared" si="1"/>
        <v>1182.4445233250001</v>
      </c>
    </row>
    <row r="59" spans="1:37">
      <c r="B59" s="23">
        <v>0</v>
      </c>
      <c r="C59" s="8">
        <f t="shared" si="6"/>
        <v>0</v>
      </c>
      <c r="D59" s="8">
        <f t="shared" si="13"/>
        <v>0</v>
      </c>
      <c r="E59" s="8">
        <f t="shared" si="13"/>
        <v>0</v>
      </c>
      <c r="F59" s="8">
        <f t="shared" si="13"/>
        <v>0</v>
      </c>
      <c r="G59" s="8">
        <f t="shared" si="13"/>
        <v>0</v>
      </c>
      <c r="H59" s="8">
        <f t="shared" si="13"/>
        <v>0</v>
      </c>
      <c r="I59" s="8">
        <f t="shared" si="13"/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>
        <f t="shared" si="5"/>
        <v>0</v>
      </c>
      <c r="X59" s="9">
        <v>0</v>
      </c>
      <c r="Y59" s="9">
        <f t="shared" si="7"/>
        <v>0</v>
      </c>
      <c r="Z59" s="9">
        <v>0</v>
      </c>
      <c r="AA59" s="9">
        <f t="shared" si="8"/>
        <v>0</v>
      </c>
      <c r="AB59" s="9">
        <v>0</v>
      </c>
      <c r="AC59" s="9">
        <f t="shared" si="9"/>
        <v>0</v>
      </c>
      <c r="AD59" s="9">
        <v>0</v>
      </c>
      <c r="AE59" s="9">
        <f t="shared" si="10"/>
        <v>0</v>
      </c>
      <c r="AF59" s="9">
        <v>0</v>
      </c>
      <c r="AG59" s="9">
        <f t="shared" si="11"/>
        <v>0</v>
      </c>
      <c r="AH59" s="9">
        <v>0</v>
      </c>
      <c r="AI59" s="9">
        <f>H59</f>
        <v>0</v>
      </c>
      <c r="AJ59" s="10">
        <f t="shared" si="1"/>
        <v>0</v>
      </c>
    </row>
    <row r="60" spans="1:37">
      <c r="A60" t="s">
        <v>49</v>
      </c>
      <c r="B60" s="21">
        <v>158</v>
      </c>
      <c r="C60" s="8">
        <v>100</v>
      </c>
      <c r="D60" s="8">
        <f t="shared" si="13"/>
        <v>105</v>
      </c>
      <c r="E60" s="8">
        <f t="shared" si="13"/>
        <v>110.25</v>
      </c>
      <c r="F60" s="8">
        <f t="shared" si="13"/>
        <v>115.7625</v>
      </c>
      <c r="G60" s="8">
        <f t="shared" si="13"/>
        <v>121.55062500000001</v>
      </c>
      <c r="H60" s="8">
        <f t="shared" si="13"/>
        <v>127.62815625000002</v>
      </c>
      <c r="I60" s="8">
        <f t="shared" si="13"/>
        <v>134.00956406250003</v>
      </c>
      <c r="K60" s="5">
        <v>1</v>
      </c>
      <c r="M60" s="5">
        <v>1</v>
      </c>
      <c r="O60" s="5">
        <v>1</v>
      </c>
      <c r="Q60" s="5">
        <v>1</v>
      </c>
      <c r="S60" s="5">
        <v>1</v>
      </c>
      <c r="U60" s="5">
        <v>1</v>
      </c>
      <c r="V60">
        <f t="shared" si="5"/>
        <v>600</v>
      </c>
      <c r="X60" s="9">
        <v>0</v>
      </c>
      <c r="Y60" s="9">
        <f t="shared" si="7"/>
        <v>105</v>
      </c>
      <c r="Z60" s="9">
        <v>0</v>
      </c>
      <c r="AA60" s="9">
        <f t="shared" si="8"/>
        <v>110.25</v>
      </c>
      <c r="AB60" s="9">
        <v>0</v>
      </c>
      <c r="AC60" s="9">
        <f t="shared" si="9"/>
        <v>115.7625</v>
      </c>
      <c r="AD60" s="9">
        <v>0</v>
      </c>
      <c r="AE60" s="9">
        <f t="shared" si="10"/>
        <v>121.55062500000001</v>
      </c>
      <c r="AF60" s="9">
        <v>0</v>
      </c>
      <c r="AG60" s="9">
        <f t="shared" si="11"/>
        <v>127.62815625000002</v>
      </c>
      <c r="AH60" s="9">
        <v>0</v>
      </c>
      <c r="AI60" s="9">
        <f>H60</f>
        <v>127.62815625000002</v>
      </c>
      <c r="AJ60" s="10">
        <f t="shared" si="1"/>
        <v>707.81943750000005</v>
      </c>
    </row>
    <row r="61" spans="1:37">
      <c r="O61" s="11"/>
      <c r="AJ61" s="8">
        <f>SUM(AJ38:AJ60)</f>
        <v>13861.039809562737</v>
      </c>
    </row>
    <row r="62" spans="1:37">
      <c r="E62" s="8">
        <f>SUM(C41:H41)</f>
        <v>511.50384350000013</v>
      </c>
    </row>
    <row r="63" spans="1:37">
      <c r="AJ63" s="12">
        <f>AJ61/12</f>
        <v>1155.0866507968947</v>
      </c>
    </row>
    <row r="64" spans="1:37">
      <c r="U64">
        <f>SUM(U38:U63)</f>
        <v>10</v>
      </c>
      <c r="X64" s="14">
        <f t="shared" ref="X64:AI64" si="14">SUM(X38:X60)</f>
        <v>701.41000000000008</v>
      </c>
      <c r="Y64" s="14">
        <f t="shared" si="14"/>
        <v>1195.55394</v>
      </c>
      <c r="Z64" s="14">
        <f t="shared" si="14"/>
        <v>736.48049999999989</v>
      </c>
      <c r="AA64" s="14">
        <f t="shared" si="14"/>
        <v>1535.013837</v>
      </c>
      <c r="AB64" s="14">
        <f t="shared" si="14"/>
        <v>773.30452500000001</v>
      </c>
      <c r="AC64" s="14">
        <f t="shared" si="14"/>
        <v>1318.0982188500002</v>
      </c>
      <c r="AD64" s="14">
        <f t="shared" si="14"/>
        <v>811.96975125000017</v>
      </c>
      <c r="AE64" s="14">
        <f t="shared" si="14"/>
        <v>1692.3527552925002</v>
      </c>
      <c r="AF64" s="14">
        <f t="shared" si="14"/>
        <v>852.56823881250011</v>
      </c>
      <c r="AG64" s="14">
        <f t="shared" si="14"/>
        <v>1453.2032862821256</v>
      </c>
      <c r="AH64" s="14">
        <f t="shared" si="14"/>
        <v>931.6472521781252</v>
      </c>
      <c r="AI64" s="14">
        <f t="shared" si="14"/>
        <v>1859.4375048974819</v>
      </c>
      <c r="AJ64" s="8">
        <f>SUM(X64:AI64)</f>
        <v>13861.039809562733</v>
      </c>
    </row>
    <row r="65" spans="1:7" ht="15.75" thickBot="1"/>
    <row r="66" spans="1:7" ht="15.75" thickBot="1">
      <c r="A66" s="18" t="s">
        <v>56</v>
      </c>
      <c r="E66" s="26">
        <v>1.35</v>
      </c>
    </row>
    <row r="67" spans="1:7" ht="15.75" thickBot="1">
      <c r="A67" s="18" t="s">
        <v>55</v>
      </c>
      <c r="E67" s="20">
        <v>1.6</v>
      </c>
    </row>
    <row r="69" spans="1:7" ht="15.75" thickBot="1">
      <c r="F69" s="13" t="s">
        <v>50</v>
      </c>
    </row>
    <row r="70" spans="1:7" ht="16.5" thickBot="1">
      <c r="A70" s="15" t="s">
        <v>51</v>
      </c>
      <c r="C70" s="11"/>
      <c r="F70" s="17">
        <v>5</v>
      </c>
      <c r="G70" s="16">
        <f>F70/100+1</f>
        <v>1.05</v>
      </c>
    </row>
    <row r="71" spans="1:7" ht="15.75" thickBot="1"/>
    <row r="72" spans="1:7" ht="15.75" thickBot="1">
      <c r="A72" s="18" t="s">
        <v>52</v>
      </c>
      <c r="E72" s="19">
        <f>AJ63</f>
        <v>1155.0866507968947</v>
      </c>
    </row>
  </sheetData>
  <conditionalFormatting sqref="B27:M27 B6:M25 J38:U60">
    <cfRule type="cellIs" dxfId="1" priority="3" operator="greaterThan">
      <formula>0.5</formula>
    </cfRule>
    <cfRule type="cellIs" dxfId="0" priority="4" operator="greaterThan">
      <formula>"0.5"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</dc:creator>
  <cp:lastModifiedBy>MARTINE</cp:lastModifiedBy>
  <dcterms:created xsi:type="dcterms:W3CDTF">2018-08-28T07:16:41Z</dcterms:created>
  <dcterms:modified xsi:type="dcterms:W3CDTF">2018-10-26T12:47:29Z</dcterms:modified>
</cp:coreProperties>
</file>